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803B0E06-B7C1-4730-90A3-CB7899E2CFA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chedule 40 PVC" sheetId="1" r:id="rId1"/>
    <sheet name="ABS DWV" sheetId="2" r:id="rId2"/>
    <sheet name="PVC DWV" sheetId="3" r:id="rId3"/>
    <sheet name="New List Prices" sheetId="5" state="hidden" r:id="rId4"/>
    <sheet name="Terms" sheetId="4" r:id="rId5"/>
  </sheets>
  <definedNames>
    <definedName name="_xlnm._FilterDatabase" localSheetId="1" hidden="1">'ABS DWV'!$A$19:$M$389</definedName>
    <definedName name="_xlnm._FilterDatabase" localSheetId="3" hidden="1">'New List Prices'!$A$1:$B$827</definedName>
    <definedName name="_xlnm._FilterDatabase" localSheetId="2" hidden="1">'PVC DWV'!$A$19:$M$481</definedName>
  </definedNames>
  <calcPr calcId="191029"/>
</workbook>
</file>

<file path=xl/calcChain.xml><?xml version="1.0" encoding="utf-8"?>
<calcChain xmlns="http://schemas.openxmlformats.org/spreadsheetml/2006/main">
  <c r="K2" i="4" l="1"/>
  <c r="K1" i="4"/>
  <c r="J2" i="3"/>
  <c r="J1" i="3"/>
  <c r="J2" i="2"/>
  <c r="J1" i="2"/>
  <c r="M480" i="3" l="1"/>
  <c r="M478" i="3"/>
  <c r="M476" i="3"/>
  <c r="M473" i="3"/>
  <c r="M470" i="3"/>
  <c r="M467" i="3"/>
  <c r="M465" i="3"/>
  <c r="M462" i="3"/>
  <c r="M460" i="3"/>
  <c r="M458" i="3"/>
  <c r="M456" i="3"/>
  <c r="M453" i="3"/>
  <c r="M451" i="3"/>
  <c r="M448" i="3"/>
  <c r="M445" i="3"/>
  <c r="M440" i="3"/>
  <c r="M435" i="3"/>
  <c r="M432" i="3"/>
  <c r="M429" i="3"/>
  <c r="M422" i="3"/>
  <c r="M420" i="3"/>
  <c r="M414" i="3"/>
  <c r="M409" i="3"/>
  <c r="M404" i="3"/>
  <c r="M391" i="3"/>
  <c r="M383" i="3"/>
  <c r="M381" i="3"/>
  <c r="M379" i="3"/>
  <c r="M372" i="3"/>
  <c r="M368" i="3"/>
  <c r="M365" i="3"/>
  <c r="M358" i="3"/>
  <c r="M353" i="3"/>
  <c r="M348" i="3"/>
  <c r="M346" i="3"/>
  <c r="M343" i="3"/>
  <c r="M341" i="3"/>
  <c r="M337" i="3"/>
  <c r="M331" i="3"/>
  <c r="M326" i="3"/>
  <c r="M321" i="3"/>
  <c r="M319" i="3"/>
  <c r="M316" i="3"/>
  <c r="M310" i="3"/>
  <c r="M305" i="3"/>
  <c r="M302" i="3"/>
  <c r="M298" i="3"/>
  <c r="M294" i="3"/>
  <c r="M289" i="3"/>
  <c r="M284" i="3"/>
  <c r="M274" i="3"/>
  <c r="M266" i="3"/>
  <c r="M262" i="3"/>
  <c r="M258" i="3"/>
  <c r="M256" i="3"/>
  <c r="M254" i="3"/>
  <c r="M252" i="3"/>
  <c r="M247" i="3"/>
  <c r="M241" i="3"/>
  <c r="M235" i="3"/>
  <c r="M227" i="3"/>
  <c r="M219" i="3"/>
  <c r="M214" i="3"/>
  <c r="M209" i="3"/>
  <c r="M207" i="3"/>
  <c r="M205" i="3"/>
  <c r="M200" i="3"/>
  <c r="M198" i="3"/>
  <c r="M196" i="3"/>
  <c r="M190" i="3"/>
  <c r="M186" i="3"/>
  <c r="M179" i="3"/>
  <c r="M176" i="3"/>
  <c r="M174" i="3"/>
  <c r="M166" i="3"/>
  <c r="M163" i="3"/>
  <c r="M158" i="3"/>
  <c r="M152" i="3"/>
  <c r="M149" i="3"/>
  <c r="M145" i="3"/>
  <c r="M142" i="3"/>
  <c r="M136" i="3"/>
  <c r="M133" i="3"/>
  <c r="M131" i="3"/>
  <c r="M127" i="3"/>
  <c r="M120" i="3"/>
  <c r="M118" i="3"/>
  <c r="M113" i="3"/>
  <c r="M109" i="3"/>
  <c r="M102" i="3"/>
  <c r="M100" i="3"/>
  <c r="M97" i="3"/>
  <c r="M89" i="3"/>
  <c r="M83" i="3"/>
  <c r="M77" i="3"/>
  <c r="M75" i="3"/>
  <c r="M69" i="3"/>
  <c r="M66" i="3"/>
  <c r="M61" i="3"/>
  <c r="M59" i="3"/>
  <c r="M55" i="3"/>
  <c r="M52" i="3"/>
  <c r="M48" i="3"/>
  <c r="M45" i="3"/>
  <c r="M42" i="3"/>
  <c r="M35" i="3"/>
  <c r="M28" i="3"/>
  <c r="M19" i="3"/>
  <c r="L468" i="3" l="1"/>
  <c r="M468" i="3" s="1"/>
  <c r="L461" i="3"/>
  <c r="M461" i="3" s="1"/>
  <c r="L421" i="3"/>
  <c r="M421" i="3" s="1"/>
  <c r="L393" i="3"/>
  <c r="M393" i="3" s="1"/>
  <c r="L389" i="3"/>
  <c r="M389" i="3" s="1"/>
  <c r="L359" i="3"/>
  <c r="M359" i="3" s="1"/>
  <c r="L352" i="3"/>
  <c r="M352" i="3" s="1"/>
  <c r="L336" i="3"/>
  <c r="M336" i="3" s="1"/>
  <c r="L335" i="3"/>
  <c r="M335" i="3" s="1"/>
  <c r="L315" i="3"/>
  <c r="M315" i="3" s="1"/>
  <c r="L314" i="3"/>
  <c r="M314" i="3" s="1"/>
  <c r="L309" i="3"/>
  <c r="M309" i="3" s="1"/>
  <c r="L288" i="3"/>
  <c r="M288" i="3" s="1"/>
  <c r="L276" i="3"/>
  <c r="M276" i="3" s="1"/>
  <c r="L270" i="3"/>
  <c r="M270" i="3" s="1"/>
  <c r="L267" i="3"/>
  <c r="M267" i="3" s="1"/>
  <c r="L242" i="3"/>
  <c r="M242" i="3" s="1"/>
  <c r="L234" i="3"/>
  <c r="M234" i="3" s="1"/>
  <c r="L232" i="3"/>
  <c r="M232" i="3" s="1"/>
  <c r="L224" i="3"/>
  <c r="M224" i="3" s="1"/>
  <c r="L213" i="3"/>
  <c r="M213" i="3" s="1"/>
  <c r="L181" i="3"/>
  <c r="M181" i="3" s="1"/>
  <c r="L171" i="3"/>
  <c r="M171" i="3" s="1"/>
  <c r="L167" i="3"/>
  <c r="M167" i="3" s="1"/>
  <c r="L156" i="3"/>
  <c r="M156" i="3" s="1"/>
  <c r="L151" i="3"/>
  <c r="M151" i="3" s="1"/>
  <c r="L146" i="3"/>
  <c r="M146" i="3" s="1"/>
  <c r="L138" i="3"/>
  <c r="M138" i="3" s="1"/>
  <c r="L135" i="3"/>
  <c r="M135" i="3" s="1"/>
  <c r="L124" i="3"/>
  <c r="M124" i="3" s="1"/>
  <c r="L114" i="3"/>
  <c r="M114" i="3" s="1"/>
  <c r="L104" i="3"/>
  <c r="M104" i="3" s="1"/>
  <c r="L95" i="3"/>
  <c r="M95" i="3" s="1"/>
  <c r="L93" i="3"/>
  <c r="M93" i="3" s="1"/>
  <c r="L20" i="3"/>
  <c r="M20" i="3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50" i="1"/>
  <c r="J50" i="1" s="1"/>
  <c r="I51" i="1"/>
  <c r="J51" i="1" s="1"/>
  <c r="I53" i="1"/>
  <c r="J53" i="1" s="1"/>
  <c r="I54" i="1"/>
  <c r="J54" i="1" s="1"/>
  <c r="I55" i="1"/>
  <c r="J55" i="1" s="1"/>
  <c r="I56" i="1"/>
  <c r="J56" i="1" s="1"/>
  <c r="I57" i="1"/>
  <c r="J57" i="1" s="1"/>
  <c r="I59" i="1"/>
  <c r="J59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7" i="1"/>
  <c r="J77" i="1" s="1"/>
  <c r="I78" i="1"/>
  <c r="J78" i="1" s="1"/>
  <c r="I79" i="1"/>
  <c r="J79" i="1" s="1"/>
  <c r="I80" i="1"/>
  <c r="J80" i="1" s="1"/>
  <c r="I82" i="1"/>
  <c r="J82" i="1" s="1"/>
  <c r="I83" i="1"/>
  <c r="J83" i="1" s="1"/>
  <c r="I85" i="1"/>
  <c r="J85" i="1" s="1"/>
  <c r="I86" i="1"/>
  <c r="J86" i="1" s="1"/>
  <c r="I87" i="1"/>
  <c r="J87" i="1" s="1"/>
  <c r="I88" i="1"/>
  <c r="J88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5" i="1"/>
  <c r="J115" i="1" s="1"/>
  <c r="I116" i="1"/>
  <c r="J116" i="1" s="1"/>
  <c r="I117" i="1"/>
  <c r="J117" i="1" s="1"/>
  <c r="I118" i="1"/>
  <c r="J118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40" i="1"/>
  <c r="J140" i="1" s="1"/>
  <c r="I141" i="1"/>
  <c r="J141" i="1" s="1"/>
  <c r="I142" i="1"/>
  <c r="J142" i="1" s="1"/>
  <c r="I144" i="1"/>
  <c r="J144" i="1" s="1"/>
  <c r="I145" i="1"/>
  <c r="J145" i="1" s="1"/>
  <c r="I146" i="1"/>
  <c r="J146" i="1" s="1"/>
  <c r="I148" i="1"/>
  <c r="J148" i="1" s="1"/>
  <c r="I149" i="1"/>
  <c r="J149" i="1" s="1"/>
  <c r="I150" i="1"/>
  <c r="J150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7" i="1"/>
  <c r="J167" i="1" s="1"/>
  <c r="I168" i="1"/>
  <c r="J168" i="1" s="1"/>
  <c r="I169" i="1"/>
  <c r="J169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0" i="1"/>
  <c r="J20" i="1" s="1"/>
  <c r="L375" i="2"/>
  <c r="M375" i="2" s="1"/>
  <c r="L361" i="2"/>
  <c r="M361" i="2" s="1"/>
  <c r="L346" i="2"/>
  <c r="M346" i="2" s="1"/>
  <c r="L325" i="2"/>
  <c r="M325" i="2" s="1"/>
  <c r="L314" i="2"/>
  <c r="M314" i="2" s="1"/>
  <c r="L305" i="2"/>
  <c r="M305" i="2" s="1"/>
  <c r="L296" i="2"/>
  <c r="M296" i="2" s="1"/>
  <c r="L286" i="2"/>
  <c r="M286" i="2" s="1"/>
  <c r="L277" i="2"/>
  <c r="M277" i="2" s="1"/>
  <c r="L266" i="2"/>
  <c r="M266" i="2" s="1"/>
  <c r="L256" i="2"/>
  <c r="M256" i="2" s="1"/>
  <c r="L245" i="2"/>
  <c r="M245" i="2" s="1"/>
  <c r="L235" i="2"/>
  <c r="M235" i="2" s="1"/>
  <c r="L225" i="2"/>
  <c r="M225" i="2" s="1"/>
  <c r="L216" i="2"/>
  <c r="M216" i="2" s="1"/>
  <c r="I89" i="1" l="1"/>
  <c r="J89" i="1" s="1"/>
  <c r="I52" i="1"/>
  <c r="J52" i="1" s="1"/>
  <c r="I170" i="1"/>
  <c r="J170" i="1" s="1"/>
  <c r="I151" i="1"/>
  <c r="J151" i="1" s="1"/>
  <c r="I97" i="1"/>
  <c r="J97" i="1" s="1"/>
  <c r="I84" i="1"/>
  <c r="J84" i="1" s="1"/>
  <c r="I60" i="1"/>
  <c r="J60" i="1" s="1"/>
  <c r="I202" i="1"/>
  <c r="J202" i="1" s="1"/>
  <c r="I193" i="1"/>
  <c r="J193" i="1" s="1"/>
  <c r="I139" i="1"/>
  <c r="J139" i="1" s="1"/>
  <c r="I114" i="1"/>
  <c r="J114" i="1" s="1"/>
  <c r="I105" i="1"/>
  <c r="J105" i="1" s="1"/>
  <c r="I49" i="1"/>
  <c r="J49" i="1" s="1"/>
  <c r="I119" i="1"/>
  <c r="J119" i="1" s="1"/>
  <c r="I81" i="1"/>
  <c r="J81" i="1" s="1"/>
  <c r="I58" i="1"/>
  <c r="J58" i="1" s="1"/>
  <c r="I143" i="1"/>
  <c r="J143" i="1" s="1"/>
  <c r="I201" i="1"/>
  <c r="J201" i="1" s="1"/>
  <c r="I76" i="1"/>
  <c r="J76" i="1" s="1"/>
  <c r="I218" i="1"/>
  <c r="J218" i="1" s="1"/>
  <c r="I166" i="1"/>
  <c r="J166" i="1" s="1"/>
  <c r="I147" i="1"/>
  <c r="J147" i="1" s="1"/>
  <c r="I98" i="1"/>
  <c r="J98" i="1" s="1"/>
  <c r="L29" i="3"/>
  <c r="M29" i="3" s="1"/>
  <c r="L193" i="3"/>
  <c r="M193" i="3" s="1"/>
  <c r="L357" i="3"/>
  <c r="M357" i="3" s="1"/>
  <c r="L216" i="3"/>
  <c r="M216" i="3" s="1"/>
  <c r="L377" i="3"/>
  <c r="M377" i="3" s="1"/>
  <c r="L395" i="3"/>
  <c r="M395" i="3" s="1"/>
  <c r="L474" i="3"/>
  <c r="M474" i="3" s="1"/>
  <c r="L116" i="3"/>
  <c r="M116" i="3" s="1"/>
  <c r="L168" i="3"/>
  <c r="M168" i="3" s="1"/>
  <c r="L173" i="3"/>
  <c r="M173" i="3" s="1"/>
  <c r="L293" i="3"/>
  <c r="M293" i="3" s="1"/>
  <c r="L423" i="3"/>
  <c r="M423" i="3" s="1"/>
  <c r="L111" i="3"/>
  <c r="M111" i="3" s="1"/>
  <c r="L162" i="3"/>
  <c r="M162" i="3" s="1"/>
  <c r="L203" i="3"/>
  <c r="M203" i="3" s="1"/>
  <c r="L255" i="3"/>
  <c r="M255" i="3" s="1"/>
  <c r="L105" i="3"/>
  <c r="M105" i="3" s="1"/>
  <c r="L125" i="3"/>
  <c r="M125" i="3" s="1"/>
  <c r="L225" i="3"/>
  <c r="M225" i="3" s="1"/>
  <c r="L243" i="3"/>
  <c r="M243" i="3" s="1"/>
  <c r="L398" i="3"/>
  <c r="M398" i="3" s="1"/>
  <c r="L253" i="3"/>
  <c r="M253" i="3" s="1"/>
  <c r="L434" i="3"/>
  <c r="M434" i="3" s="1"/>
  <c r="L21" i="3"/>
  <c r="M21" i="3" s="1"/>
  <c r="L38" i="3"/>
  <c r="M38" i="3" s="1"/>
  <c r="L183" i="3"/>
  <c r="M183" i="3" s="1"/>
  <c r="L204" i="3"/>
  <c r="M204" i="3" s="1"/>
  <c r="L238" i="3"/>
  <c r="M238" i="3" s="1"/>
  <c r="L304" i="3"/>
  <c r="M304" i="3" s="1"/>
  <c r="L325" i="3"/>
  <c r="M325" i="3" s="1"/>
  <c r="L147" i="3"/>
  <c r="M147" i="3" s="1"/>
  <c r="L215" i="3"/>
  <c r="M215" i="3" s="1"/>
  <c r="L283" i="3"/>
  <c r="M283" i="3" s="1"/>
  <c r="L159" i="3"/>
  <c r="M159" i="3" s="1"/>
  <c r="L165" i="3"/>
  <c r="M165" i="3" s="1"/>
  <c r="L233" i="3"/>
  <c r="M233" i="3" s="1"/>
  <c r="L23" i="3"/>
  <c r="M23" i="3" s="1"/>
  <c r="L53" i="3"/>
  <c r="M53" i="3" s="1"/>
  <c r="L60" i="3"/>
  <c r="M60" i="3" s="1"/>
  <c r="L81" i="3"/>
  <c r="M81" i="3" s="1"/>
  <c r="L88" i="3"/>
  <c r="M88" i="3" s="1"/>
  <c r="L98" i="3"/>
  <c r="M98" i="3" s="1"/>
  <c r="L132" i="3"/>
  <c r="M132" i="3" s="1"/>
  <c r="L148" i="3"/>
  <c r="M148" i="3" s="1"/>
  <c r="L182" i="3"/>
  <c r="M182" i="3" s="1"/>
  <c r="L292" i="3"/>
  <c r="M292" i="3" s="1"/>
  <c r="L62" i="3"/>
  <c r="M62" i="3" s="1"/>
  <c r="L271" i="3"/>
  <c r="M271" i="3" s="1"/>
  <c r="L277" i="3"/>
  <c r="M277" i="3" s="1"/>
  <c r="L282" i="3"/>
  <c r="M282" i="3" s="1"/>
  <c r="L307" i="3"/>
  <c r="M307" i="3" s="1"/>
  <c r="L312" i="3"/>
  <c r="M312" i="3" s="1"/>
  <c r="L318" i="3"/>
  <c r="M318" i="3" s="1"/>
  <c r="L332" i="3"/>
  <c r="M332" i="3" s="1"/>
  <c r="L344" i="3"/>
  <c r="M344" i="3" s="1"/>
  <c r="L363" i="3"/>
  <c r="M363" i="3" s="1"/>
  <c r="L410" i="3"/>
  <c r="M410" i="3" s="1"/>
  <c r="L415" i="3"/>
  <c r="M415" i="3" s="1"/>
  <c r="L427" i="3"/>
  <c r="M427" i="3" s="1"/>
  <c r="L439" i="3"/>
  <c r="M439" i="3" s="1"/>
  <c r="L446" i="3"/>
  <c r="M446" i="3" s="1"/>
  <c r="L25" i="3"/>
  <c r="M25" i="3" s="1"/>
  <c r="L36" i="3"/>
  <c r="M36" i="3" s="1"/>
  <c r="L40" i="3"/>
  <c r="M40" i="3" s="1"/>
  <c r="L54" i="3"/>
  <c r="M54" i="3" s="1"/>
  <c r="L70" i="3"/>
  <c r="M70" i="3" s="1"/>
  <c r="L76" i="3"/>
  <c r="M76" i="3" s="1"/>
  <c r="L126" i="3"/>
  <c r="M126" i="3" s="1"/>
  <c r="L134" i="3"/>
  <c r="M134" i="3" s="1"/>
  <c r="L155" i="3"/>
  <c r="M155" i="3" s="1"/>
  <c r="L164" i="3"/>
  <c r="M164" i="3" s="1"/>
  <c r="L172" i="3"/>
  <c r="M172" i="3" s="1"/>
  <c r="L212" i="3"/>
  <c r="M212" i="3" s="1"/>
  <c r="L230" i="3"/>
  <c r="M230" i="3" s="1"/>
  <c r="L246" i="3"/>
  <c r="M246" i="3" s="1"/>
  <c r="L278" i="3"/>
  <c r="M278" i="3" s="1"/>
  <c r="L300" i="3"/>
  <c r="M300" i="3" s="1"/>
  <c r="L308" i="3"/>
  <c r="M308" i="3" s="1"/>
  <c r="L313" i="3"/>
  <c r="M313" i="3" s="1"/>
  <c r="L338" i="3"/>
  <c r="M338" i="3" s="1"/>
  <c r="L345" i="3"/>
  <c r="M345" i="3" s="1"/>
  <c r="L385" i="3"/>
  <c r="M385" i="3" s="1"/>
  <c r="L394" i="3"/>
  <c r="M394" i="3" s="1"/>
  <c r="L403" i="3"/>
  <c r="M403" i="3" s="1"/>
  <c r="L416" i="3"/>
  <c r="M416" i="3" s="1"/>
  <c r="L428" i="3"/>
  <c r="M428" i="3" s="1"/>
  <c r="L441" i="3"/>
  <c r="M441" i="3" s="1"/>
  <c r="L475" i="3"/>
  <c r="M475" i="3" s="1"/>
  <c r="L177" i="3"/>
  <c r="M177" i="3" s="1"/>
  <c r="L192" i="3"/>
  <c r="M192" i="3" s="1"/>
  <c r="L229" i="3"/>
  <c r="M229" i="3" s="1"/>
  <c r="L251" i="3"/>
  <c r="M251" i="3" s="1"/>
  <c r="L265" i="3"/>
  <c r="M265" i="3" s="1"/>
  <c r="L281" i="3"/>
  <c r="M281" i="3" s="1"/>
  <c r="L287" i="3"/>
  <c r="M287" i="3" s="1"/>
  <c r="L299" i="3"/>
  <c r="M299" i="3" s="1"/>
  <c r="L306" i="3"/>
  <c r="M306" i="3" s="1"/>
  <c r="L317" i="3"/>
  <c r="M317" i="3" s="1"/>
  <c r="L324" i="3"/>
  <c r="M324" i="3" s="1"/>
  <c r="L370" i="3"/>
  <c r="M370" i="3" s="1"/>
  <c r="L384" i="3"/>
  <c r="M384" i="3" s="1"/>
  <c r="L388" i="3"/>
  <c r="M388" i="3" s="1"/>
  <c r="L397" i="3"/>
  <c r="M397" i="3" s="1"/>
  <c r="L408" i="3"/>
  <c r="M408" i="3" s="1"/>
  <c r="L413" i="3"/>
  <c r="M413" i="3" s="1"/>
  <c r="L426" i="3"/>
  <c r="M426" i="3" s="1"/>
  <c r="L444" i="3"/>
  <c r="M444" i="3" s="1"/>
  <c r="L82" i="3"/>
  <c r="M82" i="3" s="1"/>
  <c r="L99" i="3"/>
  <c r="M99" i="3" s="1"/>
  <c r="L371" i="3"/>
  <c r="M371" i="3" s="1"/>
  <c r="L41" i="3"/>
  <c r="M41" i="3" s="1"/>
  <c r="L56" i="3"/>
  <c r="M56" i="3" s="1"/>
  <c r="L63" i="3"/>
  <c r="M63" i="3" s="1"/>
  <c r="L78" i="3"/>
  <c r="M78" i="3" s="1"/>
  <c r="L84" i="3"/>
  <c r="M84" i="3" s="1"/>
  <c r="L101" i="3"/>
  <c r="M101" i="3" s="1"/>
  <c r="L123" i="3"/>
  <c r="M123" i="3" s="1"/>
  <c r="L128" i="3"/>
  <c r="M128" i="3" s="1"/>
  <c r="L139" i="3"/>
  <c r="M139" i="3" s="1"/>
  <c r="L178" i="3"/>
  <c r="M178" i="3" s="1"/>
  <c r="L222" i="3"/>
  <c r="M222" i="3" s="1"/>
  <c r="L248" i="3"/>
  <c r="M248" i="3" s="1"/>
  <c r="L261" i="3"/>
  <c r="M261" i="3" s="1"/>
  <c r="L268" i="3"/>
  <c r="M268" i="3" s="1"/>
  <c r="L272" i="3"/>
  <c r="M272" i="3" s="1"/>
  <c r="L320" i="3"/>
  <c r="M320" i="3" s="1"/>
  <c r="L327" i="3"/>
  <c r="M327" i="3" s="1"/>
  <c r="L333" i="3"/>
  <c r="M333" i="3" s="1"/>
  <c r="L339" i="3"/>
  <c r="M339" i="3" s="1"/>
  <c r="L364" i="3"/>
  <c r="M364" i="3" s="1"/>
  <c r="L373" i="3"/>
  <c r="M373" i="3" s="1"/>
  <c r="L378" i="3"/>
  <c r="M378" i="3" s="1"/>
  <c r="L390" i="3"/>
  <c r="M390" i="3" s="1"/>
  <c r="L399" i="3"/>
  <c r="M399" i="3" s="1"/>
  <c r="L405" i="3"/>
  <c r="M405" i="3" s="1"/>
  <c r="L411" i="3"/>
  <c r="M411" i="3" s="1"/>
  <c r="L417" i="3"/>
  <c r="M417" i="3" s="1"/>
  <c r="L447" i="3"/>
  <c r="M447" i="3" s="1"/>
  <c r="L463" i="3"/>
  <c r="M463" i="3" s="1"/>
  <c r="L477" i="3"/>
  <c r="M477" i="3" s="1"/>
  <c r="L154" i="3"/>
  <c r="M154" i="3" s="1"/>
  <c r="L185" i="3"/>
  <c r="M185" i="3" s="1"/>
  <c r="L39" i="3"/>
  <c r="M39" i="3" s="1"/>
  <c r="L94" i="3"/>
  <c r="M94" i="3" s="1"/>
  <c r="L122" i="3"/>
  <c r="M122" i="3" s="1"/>
  <c r="L144" i="3"/>
  <c r="M144" i="3" s="1"/>
  <c r="L199" i="3"/>
  <c r="M199" i="3" s="1"/>
  <c r="L221" i="3"/>
  <c r="M221" i="3" s="1"/>
  <c r="L37" i="3"/>
  <c r="M37" i="3" s="1"/>
  <c r="L129" i="3"/>
  <c r="M129" i="3" s="1"/>
  <c r="L140" i="3"/>
  <c r="M140" i="3" s="1"/>
  <c r="L160" i="3"/>
  <c r="M160" i="3" s="1"/>
  <c r="L180" i="3"/>
  <c r="M180" i="3" s="1"/>
  <c r="L188" i="3"/>
  <c r="M188" i="3" s="1"/>
  <c r="L194" i="3"/>
  <c r="M194" i="3" s="1"/>
  <c r="L201" i="3"/>
  <c r="M201" i="3" s="1"/>
  <c r="L206" i="3"/>
  <c r="M206" i="3" s="1"/>
  <c r="L217" i="3"/>
  <c r="M217" i="3" s="1"/>
  <c r="L223" i="3"/>
  <c r="M223" i="3" s="1"/>
  <c r="L226" i="3"/>
  <c r="M226" i="3" s="1"/>
  <c r="L231" i="3"/>
  <c r="M231" i="3" s="1"/>
  <c r="L239" i="3"/>
  <c r="M239" i="3" s="1"/>
  <c r="L269" i="3"/>
  <c r="M269" i="3" s="1"/>
  <c r="L273" i="3"/>
  <c r="M273" i="3" s="1"/>
  <c r="L279" i="3"/>
  <c r="M279" i="3" s="1"/>
  <c r="L295" i="3"/>
  <c r="M295" i="3" s="1"/>
  <c r="L301" i="3"/>
  <c r="M301" i="3" s="1"/>
  <c r="L328" i="3"/>
  <c r="M328" i="3" s="1"/>
  <c r="L334" i="3"/>
  <c r="M334" i="3" s="1"/>
  <c r="L347" i="3"/>
  <c r="M347" i="3" s="1"/>
  <c r="L354" i="3"/>
  <c r="M354" i="3" s="1"/>
  <c r="L360" i="3"/>
  <c r="M360" i="3" s="1"/>
  <c r="L366" i="3"/>
  <c r="M366" i="3" s="1"/>
  <c r="L380" i="3"/>
  <c r="M380" i="3" s="1"/>
  <c r="L386" i="3"/>
  <c r="M386" i="3" s="1"/>
  <c r="L400" i="3"/>
  <c r="M400" i="3" s="1"/>
  <c r="L418" i="3"/>
  <c r="M418" i="3" s="1"/>
  <c r="L430" i="3"/>
  <c r="M430" i="3" s="1"/>
  <c r="L436" i="3"/>
  <c r="M436" i="3" s="1"/>
  <c r="L442" i="3"/>
  <c r="M442" i="3" s="1"/>
  <c r="L449" i="3"/>
  <c r="M449" i="3" s="1"/>
  <c r="L464" i="3"/>
  <c r="M464" i="3" s="1"/>
  <c r="L469" i="3"/>
  <c r="M469" i="3" s="1"/>
  <c r="L74" i="3"/>
  <c r="M74" i="3" s="1"/>
  <c r="L376" i="3"/>
  <c r="M376" i="3" s="1"/>
  <c r="L402" i="3"/>
  <c r="M402" i="3" s="1"/>
  <c r="L433" i="3"/>
  <c r="M433" i="3" s="1"/>
  <c r="L438" i="3"/>
  <c r="M438" i="3" s="1"/>
  <c r="L24" i="3"/>
  <c r="M24" i="3" s="1"/>
  <c r="L34" i="3"/>
  <c r="M34" i="3" s="1"/>
  <c r="L68" i="3"/>
  <c r="M68" i="3" s="1"/>
  <c r="L90" i="3"/>
  <c r="M90" i="3" s="1"/>
  <c r="L150" i="3"/>
  <c r="M150" i="3" s="1"/>
  <c r="L187" i="3"/>
  <c r="M187" i="3" s="1"/>
  <c r="L211" i="3"/>
  <c r="M211" i="3" s="1"/>
  <c r="L260" i="3"/>
  <c r="M260" i="3" s="1"/>
  <c r="L26" i="3"/>
  <c r="M26" i="3" s="1"/>
  <c r="L30" i="3"/>
  <c r="M30" i="3" s="1"/>
  <c r="L43" i="3"/>
  <c r="M43" i="3" s="1"/>
  <c r="L49" i="3"/>
  <c r="M49" i="3" s="1"/>
  <c r="L64" i="3"/>
  <c r="M64" i="3" s="1"/>
  <c r="L71" i="3"/>
  <c r="M71" i="3" s="1"/>
  <c r="L85" i="3"/>
  <c r="M85" i="3" s="1"/>
  <c r="L91" i="3"/>
  <c r="M91" i="3" s="1"/>
  <c r="L106" i="3"/>
  <c r="M106" i="3" s="1"/>
  <c r="L112" i="3"/>
  <c r="M112" i="3" s="1"/>
  <c r="L31" i="3"/>
  <c r="M31" i="3" s="1"/>
  <c r="L57" i="3"/>
  <c r="M57" i="3" s="1"/>
  <c r="L72" i="3"/>
  <c r="M72" i="3" s="1"/>
  <c r="L79" i="3"/>
  <c r="M79" i="3" s="1"/>
  <c r="L103" i="3"/>
  <c r="M103" i="3" s="1"/>
  <c r="L107" i="3"/>
  <c r="M107" i="3" s="1"/>
  <c r="L117" i="3"/>
  <c r="M117" i="3" s="1"/>
  <c r="L130" i="3"/>
  <c r="M130" i="3" s="1"/>
  <c r="L137" i="3"/>
  <c r="M137" i="3" s="1"/>
  <c r="L141" i="3"/>
  <c r="M141" i="3" s="1"/>
  <c r="L153" i="3"/>
  <c r="M153" i="3" s="1"/>
  <c r="L161" i="3"/>
  <c r="M161" i="3" s="1"/>
  <c r="L169" i="3"/>
  <c r="M169" i="3" s="1"/>
  <c r="L184" i="3"/>
  <c r="M184" i="3" s="1"/>
  <c r="L189" i="3"/>
  <c r="M189" i="3" s="1"/>
  <c r="L202" i="3"/>
  <c r="M202" i="3" s="1"/>
  <c r="L249" i="3"/>
  <c r="M249" i="3" s="1"/>
  <c r="L263" i="3"/>
  <c r="M263" i="3" s="1"/>
  <c r="L285" i="3"/>
  <c r="M285" i="3" s="1"/>
  <c r="L290" i="3"/>
  <c r="M290" i="3" s="1"/>
  <c r="L296" i="3"/>
  <c r="M296" i="3" s="1"/>
  <c r="L303" i="3"/>
  <c r="M303" i="3" s="1"/>
  <c r="L322" i="3"/>
  <c r="M322" i="3" s="1"/>
  <c r="L329" i="3"/>
  <c r="M329" i="3" s="1"/>
  <c r="L340" i="3"/>
  <c r="M340" i="3" s="1"/>
  <c r="L349" i="3"/>
  <c r="M349" i="3" s="1"/>
  <c r="L361" i="3"/>
  <c r="M361" i="3" s="1"/>
  <c r="L374" i="3"/>
  <c r="M374" i="3" s="1"/>
  <c r="L392" i="3"/>
  <c r="M392" i="3" s="1"/>
  <c r="L406" i="3"/>
  <c r="M406" i="3" s="1"/>
  <c r="L419" i="3"/>
  <c r="M419" i="3" s="1"/>
  <c r="L424" i="3"/>
  <c r="M424" i="3" s="1"/>
  <c r="L466" i="3"/>
  <c r="M466" i="3" s="1"/>
  <c r="L479" i="3"/>
  <c r="M479" i="3" s="1"/>
  <c r="L228" i="3"/>
  <c r="M228" i="3" s="1"/>
  <c r="L236" i="3"/>
  <c r="M236" i="3" s="1"/>
  <c r="L240" i="3"/>
  <c r="M240" i="3" s="1"/>
  <c r="L244" i="3"/>
  <c r="M244" i="3" s="1"/>
  <c r="L257" i="3"/>
  <c r="M257" i="3" s="1"/>
  <c r="L264" i="3"/>
  <c r="M264" i="3" s="1"/>
  <c r="L275" i="3"/>
  <c r="M275" i="3" s="1"/>
  <c r="L280" i="3"/>
  <c r="M280" i="3" s="1"/>
  <c r="L297" i="3"/>
  <c r="M297" i="3" s="1"/>
  <c r="L350" i="3"/>
  <c r="M350" i="3" s="1"/>
  <c r="L355" i="3"/>
  <c r="M355" i="3" s="1"/>
  <c r="L367" i="3"/>
  <c r="M367" i="3" s="1"/>
  <c r="L382" i="3"/>
  <c r="M382" i="3" s="1"/>
  <c r="L387" i="3"/>
  <c r="M387" i="3" s="1"/>
  <c r="L401" i="3"/>
  <c r="M401" i="3" s="1"/>
  <c r="L407" i="3"/>
  <c r="M407" i="3" s="1"/>
  <c r="L412" i="3"/>
  <c r="M412" i="3" s="1"/>
  <c r="L425" i="3"/>
  <c r="M425" i="3" s="1"/>
  <c r="L431" i="3"/>
  <c r="M431" i="3" s="1"/>
  <c r="L437" i="3"/>
  <c r="M437" i="3" s="1"/>
  <c r="L443" i="3"/>
  <c r="M443" i="3" s="1"/>
  <c r="L450" i="3"/>
  <c r="M450" i="3" s="1"/>
  <c r="L457" i="3"/>
  <c r="M457" i="3" s="1"/>
  <c r="L471" i="3"/>
  <c r="M471" i="3" s="1"/>
  <c r="L32" i="3"/>
  <c r="M32" i="3" s="1"/>
  <c r="L44" i="3"/>
  <c r="M44" i="3" s="1"/>
  <c r="L50" i="3"/>
  <c r="M50" i="3" s="1"/>
  <c r="L58" i="3"/>
  <c r="M58" i="3" s="1"/>
  <c r="L65" i="3"/>
  <c r="M65" i="3" s="1"/>
  <c r="L80" i="3"/>
  <c r="M80" i="3" s="1"/>
  <c r="L86" i="3"/>
  <c r="M86" i="3" s="1"/>
  <c r="L92" i="3"/>
  <c r="M92" i="3" s="1"/>
  <c r="L108" i="3"/>
  <c r="M108" i="3" s="1"/>
  <c r="L119" i="3"/>
  <c r="M119" i="3" s="1"/>
  <c r="L157" i="3"/>
  <c r="M157" i="3" s="1"/>
  <c r="L170" i="3"/>
  <c r="M170" i="3" s="1"/>
  <c r="L191" i="3"/>
  <c r="M191" i="3" s="1"/>
  <c r="L195" i="3"/>
  <c r="M195" i="3" s="1"/>
  <c r="L208" i="3"/>
  <c r="M208" i="3" s="1"/>
  <c r="L218" i="3"/>
  <c r="M218" i="3" s="1"/>
  <c r="L22" i="3"/>
  <c r="M22" i="3" s="1"/>
  <c r="L27" i="3"/>
  <c r="M27" i="3" s="1"/>
  <c r="L33" i="3"/>
  <c r="M33" i="3" s="1"/>
  <c r="L51" i="3"/>
  <c r="M51" i="3" s="1"/>
  <c r="L67" i="3"/>
  <c r="M67" i="3" s="1"/>
  <c r="L73" i="3"/>
  <c r="M73" i="3" s="1"/>
  <c r="L87" i="3"/>
  <c r="M87" i="3" s="1"/>
  <c r="L96" i="3"/>
  <c r="M96" i="3" s="1"/>
  <c r="L110" i="3"/>
  <c r="M110" i="3" s="1"/>
  <c r="L115" i="3"/>
  <c r="M115" i="3" s="1"/>
  <c r="L121" i="3"/>
  <c r="M121" i="3" s="1"/>
  <c r="L143" i="3"/>
  <c r="M143" i="3" s="1"/>
  <c r="L175" i="3"/>
  <c r="M175" i="3" s="1"/>
  <c r="L197" i="3"/>
  <c r="M197" i="3" s="1"/>
  <c r="L210" i="3"/>
  <c r="M210" i="3" s="1"/>
  <c r="L220" i="3"/>
  <c r="M220" i="3" s="1"/>
  <c r="L237" i="3"/>
  <c r="M237" i="3" s="1"/>
  <c r="L245" i="3"/>
  <c r="M245" i="3" s="1"/>
  <c r="L250" i="3"/>
  <c r="M250" i="3" s="1"/>
  <c r="L259" i="3"/>
  <c r="M259" i="3" s="1"/>
  <c r="L286" i="3"/>
  <c r="M286" i="3" s="1"/>
  <c r="L291" i="3"/>
  <c r="M291" i="3" s="1"/>
  <c r="L311" i="3"/>
  <c r="M311" i="3" s="1"/>
  <c r="L323" i="3"/>
  <c r="M323" i="3" s="1"/>
  <c r="L330" i="3"/>
  <c r="M330" i="3" s="1"/>
  <c r="L342" i="3"/>
  <c r="M342" i="3" s="1"/>
  <c r="L351" i="3"/>
  <c r="M351" i="3" s="1"/>
  <c r="L356" i="3"/>
  <c r="M356" i="3" s="1"/>
  <c r="L362" i="3"/>
  <c r="M362" i="3" s="1"/>
  <c r="L369" i="3"/>
  <c r="M369" i="3" s="1"/>
  <c r="L375" i="3"/>
  <c r="M375" i="3" s="1"/>
  <c r="L396" i="3"/>
  <c r="M396" i="3" s="1"/>
  <c r="L452" i="3"/>
  <c r="M452" i="3" s="1"/>
  <c r="L459" i="3"/>
  <c r="M459" i="3" s="1"/>
  <c r="L472" i="3"/>
  <c r="M472" i="3" s="1"/>
  <c r="L481" i="3"/>
  <c r="M481" i="3" s="1"/>
  <c r="L45" i="2"/>
  <c r="M45" i="2" s="1"/>
  <c r="L109" i="2"/>
  <c r="M109" i="2" s="1"/>
  <c r="L154" i="2"/>
  <c r="M154" i="2" s="1"/>
  <c r="L218" i="2"/>
  <c r="M218" i="2" s="1"/>
  <c r="L269" i="2"/>
  <c r="M269" i="2" s="1"/>
  <c r="L317" i="2"/>
  <c r="M317" i="2" s="1"/>
  <c r="L365" i="2"/>
  <c r="M365" i="2" s="1"/>
  <c r="L46" i="2"/>
  <c r="M46" i="2" s="1"/>
  <c r="L99" i="2"/>
  <c r="M99" i="2" s="1"/>
  <c r="L145" i="2"/>
  <c r="M145" i="2" s="1"/>
  <c r="L177" i="2"/>
  <c r="M177" i="2" s="1"/>
  <c r="L31" i="2"/>
  <c r="M31" i="2" s="1"/>
  <c r="L54" i="2"/>
  <c r="M54" i="2" s="1"/>
  <c r="L74" i="2"/>
  <c r="M74" i="2" s="1"/>
  <c r="L95" i="2"/>
  <c r="M95" i="2" s="1"/>
  <c r="L118" i="2"/>
  <c r="M118" i="2" s="1"/>
  <c r="L141" i="2"/>
  <c r="M141" i="2" s="1"/>
  <c r="L163" i="2"/>
  <c r="M163" i="2" s="1"/>
  <c r="L183" i="2"/>
  <c r="M183" i="2" s="1"/>
  <c r="L193" i="2"/>
  <c r="M193" i="2" s="1"/>
  <c r="L23" i="2"/>
  <c r="M23" i="2" s="1"/>
  <c r="L33" i="2"/>
  <c r="M33" i="2" s="1"/>
  <c r="L55" i="2"/>
  <c r="M55" i="2" s="1"/>
  <c r="L66" i="2"/>
  <c r="M66" i="2" s="1"/>
  <c r="L75" i="2"/>
  <c r="M75" i="2" s="1"/>
  <c r="L85" i="2"/>
  <c r="M85" i="2" s="1"/>
  <c r="L96" i="2"/>
  <c r="M96" i="2" s="1"/>
  <c r="L108" i="2"/>
  <c r="M108" i="2" s="1"/>
  <c r="L119" i="2"/>
  <c r="M119" i="2" s="1"/>
  <c r="L131" i="2"/>
  <c r="M131" i="2" s="1"/>
  <c r="L143" i="2"/>
  <c r="M143" i="2" s="1"/>
  <c r="L153" i="2"/>
  <c r="M153" i="2" s="1"/>
  <c r="L165" i="2"/>
  <c r="M165" i="2" s="1"/>
  <c r="L175" i="2"/>
  <c r="M175" i="2" s="1"/>
  <c r="L184" i="2"/>
  <c r="M184" i="2" s="1"/>
  <c r="L194" i="2"/>
  <c r="M194" i="2" s="1"/>
  <c r="L206" i="2"/>
  <c r="M206" i="2" s="1"/>
  <c r="L217" i="2"/>
  <c r="M217" i="2" s="1"/>
  <c r="L236" i="2"/>
  <c r="M236" i="2" s="1"/>
  <c r="L247" i="2"/>
  <c r="M247" i="2" s="1"/>
  <c r="L257" i="2"/>
  <c r="M257" i="2" s="1"/>
  <c r="L278" i="2"/>
  <c r="M278" i="2" s="1"/>
  <c r="L287" i="2"/>
  <c r="M287" i="2" s="1"/>
  <c r="L297" i="2"/>
  <c r="M297" i="2" s="1"/>
  <c r="L315" i="2"/>
  <c r="M315" i="2" s="1"/>
  <c r="L326" i="2"/>
  <c r="M326" i="2" s="1"/>
  <c r="L337" i="2"/>
  <c r="M337" i="2" s="1"/>
  <c r="L348" i="2"/>
  <c r="M348" i="2" s="1"/>
  <c r="L363" i="2"/>
  <c r="M363" i="2" s="1"/>
  <c r="L377" i="2"/>
  <c r="M377" i="2" s="1"/>
  <c r="L27" i="2"/>
  <c r="M27" i="2" s="1"/>
  <c r="L48" i="2"/>
  <c r="M48" i="2" s="1"/>
  <c r="L70" i="2"/>
  <c r="M70" i="2" s="1"/>
  <c r="L79" i="2"/>
  <c r="M79" i="2" s="1"/>
  <c r="L101" i="2"/>
  <c r="M101" i="2" s="1"/>
  <c r="L112" i="2"/>
  <c r="M112" i="2" s="1"/>
  <c r="L124" i="2"/>
  <c r="M124" i="2" s="1"/>
  <c r="L135" i="2"/>
  <c r="M135" i="2" s="1"/>
  <c r="L146" i="2"/>
  <c r="M146" i="2" s="1"/>
  <c r="L157" i="2"/>
  <c r="M157" i="2" s="1"/>
  <c r="L168" i="2"/>
  <c r="M168" i="2" s="1"/>
  <c r="L178" i="2"/>
  <c r="M178" i="2" s="1"/>
  <c r="L188" i="2"/>
  <c r="M188" i="2" s="1"/>
  <c r="L198" i="2"/>
  <c r="M198" i="2" s="1"/>
  <c r="L210" i="2"/>
  <c r="M210" i="2" s="1"/>
  <c r="L221" i="2"/>
  <c r="M221" i="2" s="1"/>
  <c r="L230" i="2"/>
  <c r="M230" i="2" s="1"/>
  <c r="L251" i="2"/>
  <c r="M251" i="2" s="1"/>
  <c r="L261" i="2"/>
  <c r="M261" i="2" s="1"/>
  <c r="L271" i="2"/>
  <c r="M271" i="2" s="1"/>
  <c r="L291" i="2"/>
  <c r="M291" i="2" s="1"/>
  <c r="L300" i="2"/>
  <c r="M300" i="2" s="1"/>
  <c r="L309" i="2"/>
  <c r="M309" i="2" s="1"/>
  <c r="L320" i="2"/>
  <c r="M320" i="2" s="1"/>
  <c r="L67" i="2"/>
  <c r="M67" i="2" s="1"/>
  <c r="L121" i="2"/>
  <c r="M121" i="2" s="1"/>
  <c r="L176" i="2"/>
  <c r="M176" i="2" s="1"/>
  <c r="L227" i="2"/>
  <c r="M227" i="2" s="1"/>
  <c r="L258" i="2"/>
  <c r="M258" i="2" s="1"/>
  <c r="L298" i="2"/>
  <c r="M298" i="2" s="1"/>
  <c r="L35" i="2"/>
  <c r="M35" i="2" s="1"/>
  <c r="L78" i="2"/>
  <c r="M78" i="2" s="1"/>
  <c r="L134" i="2"/>
  <c r="M134" i="2" s="1"/>
  <c r="L187" i="2"/>
  <c r="M187" i="2" s="1"/>
  <c r="L36" i="2"/>
  <c r="M36" i="2" s="1"/>
  <c r="L60" i="2"/>
  <c r="M60" i="2" s="1"/>
  <c r="L90" i="2"/>
  <c r="M90" i="2" s="1"/>
  <c r="L28" i="2"/>
  <c r="M28" i="2" s="1"/>
  <c r="L37" i="2"/>
  <c r="M37" i="2" s="1"/>
  <c r="L50" i="2"/>
  <c r="M50" i="2" s="1"/>
  <c r="L61" i="2"/>
  <c r="M61" i="2" s="1"/>
  <c r="L71" i="2"/>
  <c r="M71" i="2" s="1"/>
  <c r="L80" i="2"/>
  <c r="M80" i="2" s="1"/>
  <c r="L91" i="2"/>
  <c r="M91" i="2" s="1"/>
  <c r="L103" i="2"/>
  <c r="M103" i="2" s="1"/>
  <c r="L114" i="2"/>
  <c r="M114" i="2" s="1"/>
  <c r="L125" i="2"/>
  <c r="M125" i="2" s="1"/>
  <c r="L136" i="2"/>
  <c r="M136" i="2" s="1"/>
  <c r="L148" i="2"/>
  <c r="M148" i="2" s="1"/>
  <c r="L159" i="2"/>
  <c r="M159" i="2" s="1"/>
  <c r="L170" i="2"/>
  <c r="M170" i="2" s="1"/>
  <c r="L180" i="2"/>
  <c r="M180" i="2" s="1"/>
  <c r="L189" i="2"/>
  <c r="M189" i="2" s="1"/>
  <c r="L199" i="2"/>
  <c r="M199" i="2" s="1"/>
  <c r="L212" i="2"/>
  <c r="M212" i="2" s="1"/>
  <c r="L222" i="2"/>
  <c r="M222" i="2" s="1"/>
  <c r="L231" i="2"/>
  <c r="M231" i="2" s="1"/>
  <c r="L241" i="2"/>
  <c r="M241" i="2" s="1"/>
  <c r="L252" i="2"/>
  <c r="M252" i="2" s="1"/>
  <c r="L262" i="2"/>
  <c r="M262" i="2" s="1"/>
  <c r="L272" i="2"/>
  <c r="M272" i="2" s="1"/>
  <c r="L282" i="2"/>
  <c r="M282" i="2" s="1"/>
  <c r="L292" i="2"/>
  <c r="M292" i="2" s="1"/>
  <c r="L302" i="2"/>
  <c r="M302" i="2" s="1"/>
  <c r="L310" i="2"/>
  <c r="M310" i="2" s="1"/>
  <c r="L331" i="2"/>
  <c r="M331" i="2" s="1"/>
  <c r="L355" i="2"/>
  <c r="M355" i="2" s="1"/>
  <c r="L385" i="2"/>
  <c r="M385" i="2" s="1"/>
  <c r="L24" i="2"/>
  <c r="M24" i="2" s="1"/>
  <c r="L57" i="2"/>
  <c r="M57" i="2" s="1"/>
  <c r="L98" i="2"/>
  <c r="M98" i="2" s="1"/>
  <c r="L144" i="2"/>
  <c r="M144" i="2" s="1"/>
  <c r="L186" i="2"/>
  <c r="M186" i="2" s="1"/>
  <c r="L208" i="2"/>
  <c r="M208" i="2" s="1"/>
  <c r="L249" i="2"/>
  <c r="M249" i="2" s="1"/>
  <c r="L289" i="2"/>
  <c r="M289" i="2" s="1"/>
  <c r="L327" i="2"/>
  <c r="M327" i="2" s="1"/>
  <c r="L379" i="2"/>
  <c r="M379" i="2" s="1"/>
  <c r="L25" i="2"/>
  <c r="M25" i="2" s="1"/>
  <c r="L69" i="2"/>
  <c r="M69" i="2" s="1"/>
  <c r="L111" i="2"/>
  <c r="M111" i="2" s="1"/>
  <c r="L156" i="2"/>
  <c r="M156" i="2" s="1"/>
  <c r="L209" i="2"/>
  <c r="M209" i="2" s="1"/>
  <c r="L223" i="2"/>
  <c r="M223" i="2" s="1"/>
  <c r="L232" i="2"/>
  <c r="M232" i="2" s="1"/>
  <c r="L242" i="2"/>
  <c r="M242" i="2" s="1"/>
  <c r="L264" i="2"/>
  <c r="M264" i="2" s="1"/>
  <c r="L274" i="2"/>
  <c r="M274" i="2" s="1"/>
  <c r="L284" i="2"/>
  <c r="M284" i="2" s="1"/>
  <c r="L303" i="2"/>
  <c r="M303" i="2" s="1"/>
  <c r="L87" i="2"/>
  <c r="M87" i="2" s="1"/>
  <c r="L21" i="2"/>
  <c r="M21" i="2" s="1"/>
  <c r="L30" i="2"/>
  <c r="M30" i="2" s="1"/>
  <c r="L40" i="2"/>
  <c r="M40" i="2" s="1"/>
  <c r="L53" i="2"/>
  <c r="M53" i="2" s="1"/>
  <c r="L64" i="2"/>
  <c r="M64" i="2" s="1"/>
  <c r="L73" i="2"/>
  <c r="M73" i="2" s="1"/>
  <c r="L82" i="2"/>
  <c r="M82" i="2" s="1"/>
  <c r="L94" i="2"/>
  <c r="M94" i="2" s="1"/>
  <c r="L106" i="2"/>
  <c r="M106" i="2" s="1"/>
  <c r="L117" i="2"/>
  <c r="M117" i="2" s="1"/>
  <c r="L127" i="2"/>
  <c r="M127" i="2" s="1"/>
  <c r="L139" i="2"/>
  <c r="M139" i="2" s="1"/>
  <c r="L151" i="2"/>
  <c r="M151" i="2" s="1"/>
  <c r="L161" i="2"/>
  <c r="M161" i="2" s="1"/>
  <c r="L172" i="2"/>
  <c r="M172" i="2" s="1"/>
  <c r="L182" i="2"/>
  <c r="M182" i="2" s="1"/>
  <c r="L192" i="2"/>
  <c r="M192" i="2" s="1"/>
  <c r="L202" i="2"/>
  <c r="M202" i="2" s="1"/>
  <c r="L215" i="2"/>
  <c r="M215" i="2" s="1"/>
  <c r="L224" i="2"/>
  <c r="M224" i="2" s="1"/>
  <c r="L233" i="2"/>
  <c r="M233" i="2" s="1"/>
  <c r="L244" i="2"/>
  <c r="M244" i="2" s="1"/>
  <c r="L255" i="2"/>
  <c r="M255" i="2" s="1"/>
  <c r="L265" i="2"/>
  <c r="M265" i="2" s="1"/>
  <c r="L275" i="2"/>
  <c r="M275" i="2" s="1"/>
  <c r="L285" i="2"/>
  <c r="M285" i="2" s="1"/>
  <c r="L294" i="2"/>
  <c r="M294" i="2" s="1"/>
  <c r="L304" i="2"/>
  <c r="M304" i="2" s="1"/>
  <c r="L313" i="2"/>
  <c r="M313" i="2" s="1"/>
  <c r="L323" i="2"/>
  <c r="M323" i="2" s="1"/>
  <c r="L345" i="2"/>
  <c r="M345" i="2" s="1"/>
  <c r="L359" i="2"/>
  <c r="M359" i="2" s="1"/>
  <c r="L373" i="2"/>
  <c r="M373" i="2" s="1"/>
  <c r="L389" i="2"/>
  <c r="M389" i="2" s="1"/>
  <c r="L34" i="2"/>
  <c r="M34" i="2" s="1"/>
  <c r="L77" i="2"/>
  <c r="M77" i="2" s="1"/>
  <c r="L133" i="2"/>
  <c r="M133" i="2" s="1"/>
  <c r="L166" i="2"/>
  <c r="M166" i="2" s="1"/>
  <c r="L195" i="2"/>
  <c r="M195" i="2" s="1"/>
  <c r="L237" i="2"/>
  <c r="M237" i="2" s="1"/>
  <c r="L279" i="2"/>
  <c r="M279" i="2" s="1"/>
  <c r="L307" i="2"/>
  <c r="M307" i="2" s="1"/>
  <c r="L338" i="2"/>
  <c r="M338" i="2" s="1"/>
  <c r="L59" i="2"/>
  <c r="M59" i="2" s="1"/>
  <c r="L89" i="2"/>
  <c r="M89" i="2" s="1"/>
  <c r="L122" i="2"/>
  <c r="M122" i="2" s="1"/>
  <c r="L167" i="2"/>
  <c r="M167" i="2" s="1"/>
  <c r="L197" i="2"/>
  <c r="M197" i="2" s="1"/>
  <c r="L22" i="2"/>
  <c r="M22" i="2" s="1"/>
  <c r="L65" i="2"/>
  <c r="M65" i="2" s="1"/>
  <c r="L83" i="2"/>
  <c r="M83" i="2" s="1"/>
  <c r="L107" i="2"/>
  <c r="M107" i="2" s="1"/>
  <c r="L129" i="2"/>
  <c r="M129" i="2" s="1"/>
  <c r="L152" i="2"/>
  <c r="M152" i="2" s="1"/>
  <c r="L174" i="2"/>
  <c r="M174" i="2" s="1"/>
  <c r="L204" i="2"/>
  <c r="M204" i="2" s="1"/>
  <c r="L20" i="2"/>
  <c r="M20" i="2" s="1"/>
  <c r="L81" i="2"/>
  <c r="M81" i="2" s="1"/>
  <c r="L149" i="2"/>
  <c r="M149" i="2" s="1"/>
  <c r="L213" i="2"/>
  <c r="M213" i="2" s="1"/>
  <c r="L321" i="2"/>
  <c r="M321" i="2" s="1"/>
  <c r="L250" i="2"/>
  <c r="M250" i="2" s="1"/>
  <c r="L29" i="2"/>
  <c r="M29" i="2" s="1"/>
  <c r="L92" i="2"/>
  <c r="M92" i="2" s="1"/>
  <c r="L160" i="2"/>
  <c r="M160" i="2" s="1"/>
  <c r="L254" i="2"/>
  <c r="M254" i="2" s="1"/>
  <c r="L62" i="2"/>
  <c r="M62" i="2" s="1"/>
  <c r="L126" i="2"/>
  <c r="M126" i="2" s="1"/>
  <c r="L190" i="2"/>
  <c r="M190" i="2" s="1"/>
  <c r="L239" i="2"/>
  <c r="M239" i="2" s="1"/>
  <c r="L293" i="2"/>
  <c r="M293" i="2" s="1"/>
  <c r="L370" i="2"/>
  <c r="M370" i="2" s="1"/>
  <c r="L219" i="2"/>
  <c r="M219" i="2" s="1"/>
  <c r="L228" i="2"/>
  <c r="M228" i="2" s="1"/>
  <c r="L270" i="2"/>
  <c r="M270" i="2" s="1"/>
  <c r="L290" i="2"/>
  <c r="M290" i="2" s="1"/>
  <c r="L299" i="2"/>
  <c r="M299" i="2" s="1"/>
  <c r="L308" i="2"/>
  <c r="M308" i="2" s="1"/>
  <c r="L318" i="2"/>
  <c r="M318" i="2" s="1"/>
  <c r="L329" i="2"/>
  <c r="M329" i="2" s="1"/>
  <c r="L339" i="2"/>
  <c r="M339" i="2" s="1"/>
  <c r="L367" i="2"/>
  <c r="M367" i="2" s="1"/>
  <c r="L381" i="2"/>
  <c r="M381" i="2" s="1"/>
  <c r="L39" i="2"/>
  <c r="M39" i="2" s="1"/>
  <c r="L105" i="2"/>
  <c r="M105" i="2" s="1"/>
  <c r="L181" i="2"/>
  <c r="M181" i="2" s="1"/>
  <c r="L267" i="2"/>
  <c r="M267" i="2" s="1"/>
  <c r="L280" i="2"/>
  <c r="M280" i="2" s="1"/>
  <c r="L330" i="2"/>
  <c r="M330" i="2" s="1"/>
  <c r="L340" i="2"/>
  <c r="M340" i="2" s="1"/>
  <c r="L353" i="2"/>
  <c r="M353" i="2" s="1"/>
  <c r="L369" i="2"/>
  <c r="M369" i="2" s="1"/>
  <c r="L383" i="2"/>
  <c r="M383" i="2" s="1"/>
  <c r="L51" i="2"/>
  <c r="M51" i="2" s="1"/>
  <c r="L115" i="2"/>
  <c r="M115" i="2" s="1"/>
  <c r="L171" i="2"/>
  <c r="M171" i="2" s="1"/>
  <c r="L226" i="2"/>
  <c r="M226" i="2" s="1"/>
  <c r="L281" i="2"/>
  <c r="M281" i="2" s="1"/>
  <c r="L342" i="2"/>
  <c r="M342" i="2" s="1"/>
  <c r="L260" i="2"/>
  <c r="M260" i="2" s="1"/>
  <c r="L72" i="2"/>
  <c r="M72" i="2" s="1"/>
  <c r="L137" i="2"/>
  <c r="M137" i="2" s="1"/>
  <c r="L200" i="2"/>
  <c r="M200" i="2" s="1"/>
  <c r="L306" i="2"/>
  <c r="M306" i="2" s="1"/>
  <c r="L238" i="2"/>
  <c r="M238" i="2" s="1"/>
  <c r="L312" i="2"/>
  <c r="M312" i="2" s="1"/>
  <c r="L322" i="2"/>
  <c r="M322" i="2" s="1"/>
  <c r="L332" i="2"/>
  <c r="M332" i="2" s="1"/>
  <c r="L343" i="2"/>
  <c r="M343" i="2" s="1"/>
  <c r="L357" i="2"/>
  <c r="M357" i="2" s="1"/>
  <c r="L372" i="2"/>
  <c r="M372" i="2" s="1"/>
  <c r="L387" i="2"/>
  <c r="M387" i="2" s="1"/>
  <c r="L455" i="3" l="1"/>
  <c r="M455" i="3" s="1"/>
  <c r="L454" i="3"/>
  <c r="M454" i="3" s="1"/>
  <c r="L46" i="3"/>
  <c r="M46" i="3" s="1"/>
  <c r="L47" i="3"/>
  <c r="M47" i="3" s="1"/>
  <c r="L42" i="2"/>
  <c r="M42" i="2" s="1"/>
  <c r="L43" i="2"/>
  <c r="M43" i="2" s="1"/>
  <c r="L351" i="2"/>
  <c r="M351" i="2" s="1"/>
  <c r="L350" i="2"/>
  <c r="M350" i="2" s="1"/>
  <c r="L335" i="2"/>
  <c r="M335" i="2" s="1"/>
  <c r="L334" i="2"/>
  <c r="M334" i="2" s="1"/>
</calcChain>
</file>

<file path=xl/sharedStrings.xml><?xml version="1.0" encoding="utf-8"?>
<sst xmlns="http://schemas.openxmlformats.org/spreadsheetml/2006/main" count="8333" uniqueCount="2914">
  <si>
    <t>SCHEDULE 40 PVC PRESSURE FITTINGS</t>
  </si>
  <si>
    <t>Mueller Streamline Co., Memphis, TN</t>
  </si>
  <si>
    <t>Multiplier:</t>
  </si>
  <si>
    <t>part#</t>
  </si>
  <si>
    <t>prtgrp</t>
  </si>
  <si>
    <t>description</t>
  </si>
  <si>
    <t>inner qty</t>
  </si>
  <si>
    <t>mstr qty</t>
  </si>
  <si>
    <t>skid qty</t>
  </si>
  <si>
    <t>upc code</t>
  </si>
  <si>
    <t>piece wgt.</t>
  </si>
  <si>
    <t>list price</t>
  </si>
  <si>
    <t>invoice</t>
  </si>
  <si>
    <t>401-005</t>
  </si>
  <si>
    <t>6120</t>
  </si>
  <si>
    <t>1/2 TEE ALL SOC</t>
  </si>
  <si>
    <t>611942038916</t>
  </si>
  <si>
    <t>401-007</t>
  </si>
  <si>
    <t>3/4 TEE</t>
  </si>
  <si>
    <t>611942038923</t>
  </si>
  <si>
    <t>401-010</t>
  </si>
  <si>
    <t>1 TEE ALL SOC</t>
  </si>
  <si>
    <t>611942038930</t>
  </si>
  <si>
    <t>401-012</t>
  </si>
  <si>
    <t>1-1/4 TEE ALL SOC</t>
  </si>
  <si>
    <t>611942038947</t>
  </si>
  <si>
    <t>401-015</t>
  </si>
  <si>
    <t>1-1/2 TEE ALL SOC</t>
  </si>
  <si>
    <t>611942038954</t>
  </si>
  <si>
    <t>401-020</t>
  </si>
  <si>
    <t>2 TEE ALL SOC</t>
  </si>
  <si>
    <t>611942038961</t>
  </si>
  <si>
    <t>401-025</t>
  </si>
  <si>
    <t>2-1/2 TEE ALL SOC</t>
  </si>
  <si>
    <t>611942080724</t>
  </si>
  <si>
    <t>401-030</t>
  </si>
  <si>
    <t>3 TEE ALL SOC</t>
  </si>
  <si>
    <t>611942038978</t>
  </si>
  <si>
    <t>401-040</t>
  </si>
  <si>
    <t>4 TEE ALL SOC</t>
  </si>
  <si>
    <t>611942038985</t>
  </si>
  <si>
    <t>401-060</t>
  </si>
  <si>
    <t>6 TEE ALL SOC</t>
  </si>
  <si>
    <t>611942038992</t>
  </si>
  <si>
    <t>401-101</t>
  </si>
  <si>
    <t>3/4X3/4X1/2 TEE SXSXRS</t>
  </si>
  <si>
    <t>611942039005</t>
  </si>
  <si>
    <t>401-130</t>
  </si>
  <si>
    <t>1X1X1/2 TEE SXSXRS</t>
  </si>
  <si>
    <t>611942039012</t>
  </si>
  <si>
    <t>401-131</t>
  </si>
  <si>
    <t>1X1X3/4 TEE SXSXRS</t>
  </si>
  <si>
    <t>611942039029</t>
  </si>
  <si>
    <t>401-167</t>
  </si>
  <si>
    <t>1-1/4X1-1/4X3/4 T SXSXRS</t>
  </si>
  <si>
    <t>611942039036</t>
  </si>
  <si>
    <t>401-168</t>
  </si>
  <si>
    <t>1-1/4X1-1/4X1 TEE SXSXRS</t>
  </si>
  <si>
    <t>611942081165</t>
  </si>
  <si>
    <t>401-210</t>
  </si>
  <si>
    <t>1-1/2X1-1/2X3/4 T SXSXRS</t>
  </si>
  <si>
    <t>611942039050</t>
  </si>
  <si>
    <t>401-211</t>
  </si>
  <si>
    <t>1-1/2X1-1/2X1 TEE SXSXRS</t>
  </si>
  <si>
    <t>611942081226</t>
  </si>
  <si>
    <t>401-251</t>
  </si>
  <si>
    <t>2X2X1-1/2 TEE SXSXRS</t>
  </si>
  <si>
    <t>611942081295</t>
  </si>
  <si>
    <t>402-005</t>
  </si>
  <si>
    <t>1/2 TEE SXSXFPT</t>
  </si>
  <si>
    <t>611942039081</t>
  </si>
  <si>
    <t>402-007</t>
  </si>
  <si>
    <t>3/4 TEE SXSXFPT</t>
  </si>
  <si>
    <t>611942039098</t>
  </si>
  <si>
    <t>402-010</t>
  </si>
  <si>
    <t>1 TEE SXSXFPT</t>
  </si>
  <si>
    <t>611942039104</t>
  </si>
  <si>
    <t>402-012</t>
  </si>
  <si>
    <t>1-1/4 TEE SXSXFPT</t>
  </si>
  <si>
    <t>611942081417</t>
  </si>
  <si>
    <t>402-101</t>
  </si>
  <si>
    <t>3/4X3/4X1/2 TEE SXSXRFPT</t>
  </si>
  <si>
    <t>611942039111</t>
  </si>
  <si>
    <t>402-130</t>
  </si>
  <si>
    <t>1X1X1/2 TEE SXSXRFPT</t>
  </si>
  <si>
    <t>611942039128</t>
  </si>
  <si>
    <t>402-131</t>
  </si>
  <si>
    <t>1X1X3/4 TEE SXSXRFPT</t>
  </si>
  <si>
    <t>611942039135</t>
  </si>
  <si>
    <t>402-166</t>
  </si>
  <si>
    <t>1-1/4 X 1-1/4X1/2 T SXFP</t>
  </si>
  <si>
    <t>611942081493</t>
  </si>
  <si>
    <t>402-167</t>
  </si>
  <si>
    <t>1-1/4X1-1/4X3/4 T SXSXFP</t>
  </si>
  <si>
    <t>611942039142</t>
  </si>
  <si>
    <t>402-210</t>
  </si>
  <si>
    <t>1-1/2X1-1/2X3/4 T SXSXFP</t>
  </si>
  <si>
    <t>611942039166</t>
  </si>
  <si>
    <t>403-007</t>
  </si>
  <si>
    <t>3/4X3/4X3/4 TEE SXFPTXS</t>
  </si>
  <si>
    <t>012871623097</t>
  </si>
  <si>
    <t>403-107</t>
  </si>
  <si>
    <t>3/4" PVC SCH40</t>
  </si>
  <si>
    <t>012871646560</t>
  </si>
  <si>
    <t>405-005</t>
  </si>
  <si>
    <t>1/2 TEE ALL FPT</t>
  </si>
  <si>
    <t>054211149386</t>
  </si>
  <si>
    <t>405-007</t>
  </si>
  <si>
    <t>3/4 TEE ALL FPT</t>
  </si>
  <si>
    <t>054211149409</t>
  </si>
  <si>
    <t>406-005</t>
  </si>
  <si>
    <t>1/2 90 ELL SXS</t>
  </si>
  <si>
    <t>611942038626</t>
  </si>
  <si>
    <t>406-007</t>
  </si>
  <si>
    <t>3/4 90 ELL SXS</t>
  </si>
  <si>
    <t>611942038633</t>
  </si>
  <si>
    <t>406-010</t>
  </si>
  <si>
    <t>1  90 ELL SXS</t>
  </si>
  <si>
    <t>611942038640</t>
  </si>
  <si>
    <t>406-012</t>
  </si>
  <si>
    <t>1-1/4 90 ELL SXS</t>
  </si>
  <si>
    <t>611942038657</t>
  </si>
  <si>
    <t>406-015</t>
  </si>
  <si>
    <t>1-1/2 90 ELL SXS</t>
  </si>
  <si>
    <t>611942038664</t>
  </si>
  <si>
    <t>406-020</t>
  </si>
  <si>
    <t>2  90 ELL SXS</t>
  </si>
  <si>
    <t>611942038671</t>
  </si>
  <si>
    <t>406-025</t>
  </si>
  <si>
    <t>2-1/2 90 ELL SXS</t>
  </si>
  <si>
    <t>611942094226</t>
  </si>
  <si>
    <t>406-030</t>
  </si>
  <si>
    <t>3  90 ELL SXS</t>
  </si>
  <si>
    <t>611942038688</t>
  </si>
  <si>
    <t>406-040</t>
  </si>
  <si>
    <t>4  90 ELL SXS</t>
  </si>
  <si>
    <t>611942038695</t>
  </si>
  <si>
    <t>406-060</t>
  </si>
  <si>
    <t>6  90 ELL SXS</t>
  </si>
  <si>
    <t>611942038701</t>
  </si>
  <si>
    <t>406-101</t>
  </si>
  <si>
    <t>3/4X1/2 90 ELL SXRS</t>
  </si>
  <si>
    <t>611942081042</t>
  </si>
  <si>
    <t>406-130</t>
  </si>
  <si>
    <t>1X1/2 90 ELL SXRS</t>
  </si>
  <si>
    <t>611942081073</t>
  </si>
  <si>
    <t>406-131</t>
  </si>
  <si>
    <t>1X3/4 90 ELL SXRS</t>
  </si>
  <si>
    <t>611942081080</t>
  </si>
  <si>
    <t>407-005</t>
  </si>
  <si>
    <t>1/2 90 ELL SXFPT</t>
  </si>
  <si>
    <t>611942038718</t>
  </si>
  <si>
    <t>407-007</t>
  </si>
  <si>
    <t>3/4 90 ELL SXFPT</t>
  </si>
  <si>
    <t>611942038725</t>
  </si>
  <si>
    <t>407-010</t>
  </si>
  <si>
    <t>1  90 ELL SXFPT</t>
  </si>
  <si>
    <t>611942038732</t>
  </si>
  <si>
    <t>407-012</t>
  </si>
  <si>
    <t>1-1/4 90 ELL SXFPT</t>
  </si>
  <si>
    <t>611942038749</t>
  </si>
  <si>
    <t>407-015</t>
  </si>
  <si>
    <t>1-1/2 90 ELL SXFPT</t>
  </si>
  <si>
    <t>611942038756</t>
  </si>
  <si>
    <t>407-020</t>
  </si>
  <si>
    <t>2  90 ELL SXFPT</t>
  </si>
  <si>
    <t>611942038763</t>
  </si>
  <si>
    <t>407-101</t>
  </si>
  <si>
    <t>3/4X1/2 90 ELL SXRFPT</t>
  </si>
  <si>
    <t>611942081110</t>
  </si>
  <si>
    <t>407-130</t>
  </si>
  <si>
    <t>1X1/2 90 ELL SXFPT</t>
  </si>
  <si>
    <t>611942081721</t>
  </si>
  <si>
    <t>407-131</t>
  </si>
  <si>
    <t>1X3/4 90 ELL SXRFPT</t>
  </si>
  <si>
    <t>611942081738</t>
  </si>
  <si>
    <t>408-005</t>
  </si>
  <si>
    <t>1/2X1/2 90 ELL FPTXFPT</t>
  </si>
  <si>
    <t>611942081066</t>
  </si>
  <si>
    <t>408-007</t>
  </si>
  <si>
    <t>3/4 90 ELL FPTXFPT</t>
  </si>
  <si>
    <t>611942081745</t>
  </si>
  <si>
    <t>409-005</t>
  </si>
  <si>
    <t>1/2 90 ELL SXSPIG</t>
  </si>
  <si>
    <t>611942079537</t>
  </si>
  <si>
    <t>409-007</t>
  </si>
  <si>
    <t>3/4 90 ELL SXSPIG</t>
  </si>
  <si>
    <t>611942038770</t>
  </si>
  <si>
    <t>409-010</t>
  </si>
  <si>
    <t>1  90 ELL SXSPIG</t>
  </si>
  <si>
    <t>611942038787</t>
  </si>
  <si>
    <t>409-012</t>
  </si>
  <si>
    <t>1-1/4 90 ELL SXSPIG</t>
  </si>
  <si>
    <t>611942081622</t>
  </si>
  <si>
    <t>409-015</t>
  </si>
  <si>
    <t>1-1/2 90 ELL SXSPIG</t>
  </si>
  <si>
    <t>611942081639</t>
  </si>
  <si>
    <t>409-020</t>
  </si>
  <si>
    <t>2  90 ELL SXSPIG</t>
  </si>
  <si>
    <t>611942081646</t>
  </si>
  <si>
    <t>410-005</t>
  </si>
  <si>
    <t>1/2 90 ELL STR SXMPT</t>
  </si>
  <si>
    <t>611942038794</t>
  </si>
  <si>
    <t>410-007</t>
  </si>
  <si>
    <t>3/4 90 ELL STR SXMPT</t>
  </si>
  <si>
    <t>611942038817</t>
  </si>
  <si>
    <t>410-010</t>
  </si>
  <si>
    <t>1  90 ELL SXMPT</t>
  </si>
  <si>
    <t>611942038800</t>
  </si>
  <si>
    <t>410-012</t>
  </si>
  <si>
    <t>1-1/4 90 ELL SXMPT</t>
  </si>
  <si>
    <t>611942081653</t>
  </si>
  <si>
    <t>410-015</t>
  </si>
  <si>
    <t>1-1/2 90 ELL SXMPT</t>
  </si>
  <si>
    <t>611942081660</t>
  </si>
  <si>
    <t>410-020</t>
  </si>
  <si>
    <t>2  90 ELL SXMPT</t>
  </si>
  <si>
    <t>611942081677</t>
  </si>
  <si>
    <t>412-005</t>
  </si>
  <si>
    <t>1/2 90 ELL FPTXMPT</t>
  </si>
  <si>
    <t>611942081707</t>
  </si>
  <si>
    <t>412-007</t>
  </si>
  <si>
    <t>3/4 90 ELL FPTXMPT</t>
  </si>
  <si>
    <t>611942081929</t>
  </si>
  <si>
    <t>417-005</t>
  </si>
  <si>
    <t>1/2 45 ELL SXS</t>
  </si>
  <si>
    <t>611942038824</t>
  </si>
  <si>
    <t>417-007</t>
  </si>
  <si>
    <t>3/4 45 ELL SXS</t>
  </si>
  <si>
    <t>611942038831</t>
  </si>
  <si>
    <t>417-010</t>
  </si>
  <si>
    <t>1  45 ELL SXS</t>
  </si>
  <si>
    <t>611942038848</t>
  </si>
  <si>
    <t>417-012</t>
  </si>
  <si>
    <t>1-1/4 45 ELL SXS</t>
  </si>
  <si>
    <t>611942038855</t>
  </si>
  <si>
    <t>417-015</t>
  </si>
  <si>
    <t>1-1/2 45 ELL SXS</t>
  </si>
  <si>
    <t>611942038862</t>
  </si>
  <si>
    <t>417-020</t>
  </si>
  <si>
    <t>2  45 ELL SXS</t>
  </si>
  <si>
    <t>611942038879</t>
  </si>
  <si>
    <t>417-025</t>
  </si>
  <si>
    <t>2-1/2 45 ELL SXS</t>
  </si>
  <si>
    <t>611942081684</t>
  </si>
  <si>
    <t>417-030</t>
  </si>
  <si>
    <t>3  45 ELL SXS</t>
  </si>
  <si>
    <t>611942038886</t>
  </si>
  <si>
    <t>417-040</t>
  </si>
  <si>
    <t>4  45 ELL SXS</t>
  </si>
  <si>
    <t>611942038893</t>
  </si>
  <si>
    <t>417-060</t>
  </si>
  <si>
    <t>6  45 ELL SXS</t>
  </si>
  <si>
    <t>611942038909</t>
  </si>
  <si>
    <t>420-005</t>
  </si>
  <si>
    <t>1/2 CROSS ALL SOC</t>
  </si>
  <si>
    <t>611942082124</t>
  </si>
  <si>
    <t>420-007</t>
  </si>
  <si>
    <t>3/4 CROSS ALL SOC</t>
  </si>
  <si>
    <t>611942039197</t>
  </si>
  <si>
    <t>420-010</t>
  </si>
  <si>
    <t>1 CROSS ALL SOC</t>
  </si>
  <si>
    <t>611942039203</t>
  </si>
  <si>
    <t>420-012</t>
  </si>
  <si>
    <t>1-1/4  CROSS ALL SOC</t>
  </si>
  <si>
    <t>611942081974</t>
  </si>
  <si>
    <t>420-015</t>
  </si>
  <si>
    <t>1-1/2 CROSS ALL SOC</t>
  </si>
  <si>
    <t>611942081981</t>
  </si>
  <si>
    <t>420-020</t>
  </si>
  <si>
    <t>2 CROSS ALL SOC</t>
  </si>
  <si>
    <t>611942081998</t>
  </si>
  <si>
    <t>429-005</t>
  </si>
  <si>
    <t>1/2 COUPLING SXS</t>
  </si>
  <si>
    <t>611942037599</t>
  </si>
  <si>
    <t>429-007</t>
  </si>
  <si>
    <t>3/4 COUPLING SXS</t>
  </si>
  <si>
    <t>611942037605</t>
  </si>
  <si>
    <t>429-010</t>
  </si>
  <si>
    <t>1 COUPLING SXS</t>
  </si>
  <si>
    <t>611942037612</t>
  </si>
  <si>
    <t>429-012</t>
  </si>
  <si>
    <t>1-1/4 COUPLING SXS</t>
  </si>
  <si>
    <t>611942037629</t>
  </si>
  <si>
    <t>429-015</t>
  </si>
  <si>
    <t>1-1/2 COUPLING SXS</t>
  </si>
  <si>
    <t>611942037636</t>
  </si>
  <si>
    <t>429-020</t>
  </si>
  <si>
    <t>2  COUPLING SXS</t>
  </si>
  <si>
    <t>611942037643</t>
  </si>
  <si>
    <t>429-025</t>
  </si>
  <si>
    <t>2-1/2 COUPLING SXS</t>
  </si>
  <si>
    <t>611942082001</t>
  </si>
  <si>
    <t>429-030</t>
  </si>
  <si>
    <t>3 COUPLING SXS</t>
  </si>
  <si>
    <t>611942037650</t>
  </si>
  <si>
    <t>429-040</t>
  </si>
  <si>
    <t>4 COUPLING SXS</t>
  </si>
  <si>
    <t>611942037667</t>
  </si>
  <si>
    <t>429-060</t>
  </si>
  <si>
    <t>6 COUPLING SXS</t>
  </si>
  <si>
    <t>611942037674</t>
  </si>
  <si>
    <t>429-101</t>
  </si>
  <si>
    <t>3/4X1/2 COUPLING SXRS</t>
  </si>
  <si>
    <t>611942082018</t>
  </si>
  <si>
    <t>429-131</t>
  </si>
  <si>
    <t>1X3/4 COUPLING SXRS</t>
  </si>
  <si>
    <t>611942082025</t>
  </si>
  <si>
    <t>429-338</t>
  </si>
  <si>
    <t>3X2 COUPLING SXRS</t>
  </si>
  <si>
    <t>012871625336</t>
  </si>
  <si>
    <t>430-005</t>
  </si>
  <si>
    <t>1/2 COUPLING FPTXFPT</t>
  </si>
  <si>
    <t>611942081820</t>
  </si>
  <si>
    <t>430-007</t>
  </si>
  <si>
    <t>3/4 COUPLING FPTXFPT</t>
  </si>
  <si>
    <t>611942082032</t>
  </si>
  <si>
    <t>435-005</t>
  </si>
  <si>
    <t>1/2 ADAPTER SXFPT</t>
  </si>
  <si>
    <t>611942037698</t>
  </si>
  <si>
    <t>435-007</t>
  </si>
  <si>
    <t>3/4 ADAPTER SXFPT</t>
  </si>
  <si>
    <t>611942037704</t>
  </si>
  <si>
    <t>435-010</t>
  </si>
  <si>
    <t>1 ADAPTER SXFPT</t>
  </si>
  <si>
    <t>611942037711</t>
  </si>
  <si>
    <t>435-012</t>
  </si>
  <si>
    <t>1-1/4 ADAPTER SXFPT</t>
  </si>
  <si>
    <t>611942037728</t>
  </si>
  <si>
    <t>435-015</t>
  </si>
  <si>
    <t>1-1/2 FEMALE ADAPTER</t>
  </si>
  <si>
    <t>611942037735</t>
  </si>
  <si>
    <t>435-020</t>
  </si>
  <si>
    <t>2 ADAPTER SXFPT</t>
  </si>
  <si>
    <t>611942037742</t>
  </si>
  <si>
    <t>435-074</t>
  </si>
  <si>
    <t>3/4X1/2 ADAPTER FPTXRS</t>
  </si>
  <si>
    <t>611942136407</t>
  </si>
  <si>
    <t>435-101</t>
  </si>
  <si>
    <t>3/4X1/2 ADAPTER SXRFPT</t>
  </si>
  <si>
    <t>611942082063</t>
  </si>
  <si>
    <t>435-102</t>
  </si>
  <si>
    <t>1X3/4 ADAPTER FPTXRS</t>
  </si>
  <si>
    <t>054211130483</t>
  </si>
  <si>
    <t>435-131</t>
  </si>
  <si>
    <t>1X3/4 ADAPTER SXRFPT</t>
  </si>
  <si>
    <t>611942082087</t>
  </si>
  <si>
    <t>436-005</t>
  </si>
  <si>
    <t>1/2 ADAPTER SXMPT</t>
  </si>
  <si>
    <t>611942038336</t>
  </si>
  <si>
    <t>436-007</t>
  </si>
  <si>
    <t>3/4 ADAPTER SXMPT</t>
  </si>
  <si>
    <t>611942038343</t>
  </si>
  <si>
    <t>436-010</t>
  </si>
  <si>
    <t>1 ADAPTER SXMPT</t>
  </si>
  <si>
    <t>611942038350</t>
  </si>
  <si>
    <t>436-012</t>
  </si>
  <si>
    <t>1-1/4 ADAPTER SXMPT</t>
  </si>
  <si>
    <t>611942038367</t>
  </si>
  <si>
    <t>436-015</t>
  </si>
  <si>
    <t>1-1/2 ADAPTER SXMPT</t>
  </si>
  <si>
    <t>611942038374</t>
  </si>
  <si>
    <t>436-020</t>
  </si>
  <si>
    <t>2 ADAPTER SXMPT</t>
  </si>
  <si>
    <t>611942038381</t>
  </si>
  <si>
    <t>436-074</t>
  </si>
  <si>
    <t>3/4X1/2 ADAPTER SXRMPT</t>
  </si>
  <si>
    <t>611942082131</t>
  </si>
  <si>
    <t>436-101</t>
  </si>
  <si>
    <t>3/4X1/2 ADAPTER MPTXRS</t>
  </si>
  <si>
    <t>611942038428</t>
  </si>
  <si>
    <t>436-102</t>
  </si>
  <si>
    <t>1X3/4 ADAPTER SXRMPT</t>
  </si>
  <si>
    <t>611942083534</t>
  </si>
  <si>
    <t>436-107</t>
  </si>
  <si>
    <t>3/4"SLIP X MPT DRAIN PAN</t>
  </si>
  <si>
    <t>012871645297</t>
  </si>
  <si>
    <t>436-131</t>
  </si>
  <si>
    <t>1X3/4 ADAPTER MPTXRS</t>
  </si>
  <si>
    <t>611942038435</t>
  </si>
  <si>
    <t>436-132</t>
  </si>
  <si>
    <t>1-1/4X1 ADAPTER SXRMPT</t>
  </si>
  <si>
    <t>611942083541</t>
  </si>
  <si>
    <t>436-169</t>
  </si>
  <si>
    <t>1-1/2X1-1/4 ADAPT SXMPT</t>
  </si>
  <si>
    <t>611942083558</t>
  </si>
  <si>
    <t>436-212</t>
  </si>
  <si>
    <t>1-1/2X1-1/4 ADAPT MPTXS</t>
  </si>
  <si>
    <t>611942038459</t>
  </si>
  <si>
    <t>436-213</t>
  </si>
  <si>
    <t>2X1-1/2 ADAPTER SXRMPT</t>
  </si>
  <si>
    <t>611942082148</t>
  </si>
  <si>
    <t>436-251</t>
  </si>
  <si>
    <t>2X1-1/2 ADAPTER MPTXRS</t>
  </si>
  <si>
    <t>611942082155</t>
  </si>
  <si>
    <t>437-101</t>
  </si>
  <si>
    <t>3/4X1/2 BUSHING SPIGXRS</t>
  </si>
  <si>
    <t>611942038176</t>
  </si>
  <si>
    <t>437-130</t>
  </si>
  <si>
    <t>1X1/2 BUSHING SPIGXRS</t>
  </si>
  <si>
    <t>611942079148</t>
  </si>
  <si>
    <t>437-131</t>
  </si>
  <si>
    <t>1X3/4 BUSHING SPIGXRS</t>
  </si>
  <si>
    <t>611942038183</t>
  </si>
  <si>
    <t>437-167</t>
  </si>
  <si>
    <t>1-1/4X3/4 BUSH SPGXS</t>
  </si>
  <si>
    <t>611942082209</t>
  </si>
  <si>
    <t>437-168</t>
  </si>
  <si>
    <t>1-1/4X1 BUSHING SPIGXRS</t>
  </si>
  <si>
    <t>611942038190</t>
  </si>
  <si>
    <t>437-209</t>
  </si>
  <si>
    <t>1-1/2X1/2 BUSH SPGXS</t>
  </si>
  <si>
    <t>611942082216</t>
  </si>
  <si>
    <t>437-210</t>
  </si>
  <si>
    <t>1-1/2X3/4 BUSH SPGXS</t>
  </si>
  <si>
    <t>611942082223</t>
  </si>
  <si>
    <t>437-211</t>
  </si>
  <si>
    <t>1-1/2X1 BUSHING SPIGXRS</t>
  </si>
  <si>
    <t>611942075324</t>
  </si>
  <si>
    <t>437-212</t>
  </si>
  <si>
    <t>1-1/2X1-1/4 BUSH SPGXS</t>
  </si>
  <si>
    <t>611942038206</t>
  </si>
  <si>
    <t>437-248</t>
  </si>
  <si>
    <t>2X3/4 BUSHING SPIGXRS</t>
  </si>
  <si>
    <t>611942082247</t>
  </si>
  <si>
    <t>437-249</t>
  </si>
  <si>
    <t>2X1 BUSHING SPIGXRS</t>
  </si>
  <si>
    <t>611942082254</t>
  </si>
  <si>
    <t>437-250</t>
  </si>
  <si>
    <t>2X1-1/4 BUSHING SPIGXRS</t>
  </si>
  <si>
    <t>611942082261</t>
  </si>
  <si>
    <t>437-251</t>
  </si>
  <si>
    <t>2X1-1/2 BUSHING SPIGXRS</t>
  </si>
  <si>
    <t>611942038213</t>
  </si>
  <si>
    <t>437-292</t>
  </si>
  <si>
    <t>2-1/2X2 BUSHING SPIGXRS</t>
  </si>
  <si>
    <t>611942094271</t>
  </si>
  <si>
    <t>437-338</t>
  </si>
  <si>
    <t>3X2 BUSHING SPIGXRS</t>
  </si>
  <si>
    <t>611942094288</t>
  </si>
  <si>
    <t>437-339</t>
  </si>
  <si>
    <t>3X2-1/2 BUSHING</t>
  </si>
  <si>
    <t>611942097821</t>
  </si>
  <si>
    <t>438-101</t>
  </si>
  <si>
    <t>3/4X1/2 BUSH SPGXFPT</t>
  </si>
  <si>
    <t>611942038237</t>
  </si>
  <si>
    <t>438-130</t>
  </si>
  <si>
    <t>1X1/2 BUSHING SPIGXRFPT</t>
  </si>
  <si>
    <t>611942079735</t>
  </si>
  <si>
    <t>438-131</t>
  </si>
  <si>
    <t>1X3/4 BUSHING SPIGXRFPT</t>
  </si>
  <si>
    <t>611942038244</t>
  </si>
  <si>
    <t>438-166</t>
  </si>
  <si>
    <t>1-1/4X1/2 BUSH SPGXFPT</t>
  </si>
  <si>
    <t>611942082278</t>
  </si>
  <si>
    <t>438-167</t>
  </si>
  <si>
    <t>1-1/4X3/4 BUSH SPGXFPT</t>
  </si>
  <si>
    <t>611942082285</t>
  </si>
  <si>
    <t>438-168</t>
  </si>
  <si>
    <t>1-1/4X1 BUSH SPGXFPT</t>
  </si>
  <si>
    <t>611942038251</t>
  </si>
  <si>
    <t>438-209</t>
  </si>
  <si>
    <t>1-1/2X1/2 BUSH SPGXFPT</t>
  </si>
  <si>
    <t>611942082292</t>
  </si>
  <si>
    <t>438-210</t>
  </si>
  <si>
    <t>1-1/2X3/4 BUSH SPGXFPT</t>
  </si>
  <si>
    <t>611942082308</t>
  </si>
  <si>
    <t>438-211</t>
  </si>
  <si>
    <t>1-1/2X1 BUSH SPGXFPT</t>
  </si>
  <si>
    <t>611942082315</t>
  </si>
  <si>
    <t>438-212</t>
  </si>
  <si>
    <t>1-1/2X1-1/4 BUSH SPGXFPT</t>
  </si>
  <si>
    <t>611942038268</t>
  </si>
  <si>
    <t>438-247</t>
  </si>
  <si>
    <t>2X1/2 BUSHING SPIGXRFPT</t>
  </si>
  <si>
    <t>611942082322</t>
  </si>
  <si>
    <t>438-248</t>
  </si>
  <si>
    <t>2X3/4 BUSHING SPIGXRFPT</t>
  </si>
  <si>
    <t>611942082339</t>
  </si>
  <si>
    <t>438-249</t>
  </si>
  <si>
    <t>2X1 BUSHING SPIGXRFPT</t>
  </si>
  <si>
    <t>611942082346</t>
  </si>
  <si>
    <t>438-251</t>
  </si>
  <si>
    <t>2X1-1/2 BUSH SPGXFPT</t>
  </si>
  <si>
    <t>611942038275</t>
  </si>
  <si>
    <t>438-338</t>
  </si>
  <si>
    <t>3X2 BUSHING SPIGXRFPT</t>
  </si>
  <si>
    <t>611942082377</t>
  </si>
  <si>
    <t>438-422</t>
  </si>
  <si>
    <t>4X3 BUSHING SPIGXRFPT</t>
  </si>
  <si>
    <t>611942082414</t>
  </si>
  <si>
    <t>439-101</t>
  </si>
  <si>
    <t>3/4X1/2 BUSHING MPTXRFPT</t>
  </si>
  <si>
    <t>611942082421</t>
  </si>
  <si>
    <t>439-131</t>
  </si>
  <si>
    <t>1X3/4 BUSHING MPTXRFPT</t>
  </si>
  <si>
    <t>611942082438</t>
  </si>
  <si>
    <t>439-168</t>
  </si>
  <si>
    <t>1-1/4X1 BUSHING MPTXRFPT</t>
  </si>
  <si>
    <t>611942082452</t>
  </si>
  <si>
    <t>439-210</t>
  </si>
  <si>
    <t>1-1/2X3/4 BUSH MPTXFPT</t>
  </si>
  <si>
    <t>611942082476</t>
  </si>
  <si>
    <t>439-211</t>
  </si>
  <si>
    <t>1-1/2X1 BUSHING MPTXRFPT</t>
  </si>
  <si>
    <t>611942082483</t>
  </si>
  <si>
    <t>439-212</t>
  </si>
  <si>
    <t>1-1/2X1-1/4 BUSH MPTXFPT</t>
  </si>
  <si>
    <t>611942082490</t>
  </si>
  <si>
    <t>439-251</t>
  </si>
  <si>
    <t>2X1-1/2 BUSHING MPTXRFPT</t>
  </si>
  <si>
    <t>611942082513</t>
  </si>
  <si>
    <t>447-005</t>
  </si>
  <si>
    <t>1/2 CAP SOC</t>
  </si>
  <si>
    <t>611942038527</t>
  </si>
  <si>
    <t>447-007</t>
  </si>
  <si>
    <t>3/4  DOME SLIP CAP</t>
  </si>
  <si>
    <t>611942038534</t>
  </si>
  <si>
    <t>447-010</t>
  </si>
  <si>
    <t>1  DOME SLIP CAP</t>
  </si>
  <si>
    <t>611942038541</t>
  </si>
  <si>
    <t>447-012</t>
  </si>
  <si>
    <t>1-1/4  DOME SLIP CAP</t>
  </si>
  <si>
    <t>611942038558</t>
  </si>
  <si>
    <t>447-015</t>
  </si>
  <si>
    <t>1-1/2  DOME SLIP CAP</t>
  </si>
  <si>
    <t>611942038565</t>
  </si>
  <si>
    <t>447-020</t>
  </si>
  <si>
    <t>2  DOME SLIP CAP</t>
  </si>
  <si>
    <t>611942038572</t>
  </si>
  <si>
    <t>447-025</t>
  </si>
  <si>
    <t>2-1/2  DOME SLIP CAP</t>
  </si>
  <si>
    <t>611942082520</t>
  </si>
  <si>
    <t>447-030</t>
  </si>
  <si>
    <t>3  DOME SLIP CAP</t>
  </si>
  <si>
    <t>611942038589</t>
  </si>
  <si>
    <t>447-040</t>
  </si>
  <si>
    <t>4  DOME SLIP CAP</t>
  </si>
  <si>
    <t>611942038596</t>
  </si>
  <si>
    <t>447-060</t>
  </si>
  <si>
    <t>6 CAP SOC</t>
  </si>
  <si>
    <t>611942038602</t>
  </si>
  <si>
    <t>448-005</t>
  </si>
  <si>
    <t>1/2 THD DOME CAP</t>
  </si>
  <si>
    <t>611942073047</t>
  </si>
  <si>
    <t>448-007</t>
  </si>
  <si>
    <t>3/4  THD DOME CAP</t>
  </si>
  <si>
    <t>611942073030</t>
  </si>
  <si>
    <t>448-010</t>
  </si>
  <si>
    <t>1  THD DOME CAP</t>
  </si>
  <si>
    <t>611942082537</t>
  </si>
  <si>
    <t>448-012</t>
  </si>
  <si>
    <t>1-1/4  THD DOME CAP</t>
  </si>
  <si>
    <t>611942082544</t>
  </si>
  <si>
    <t>448-015</t>
  </si>
  <si>
    <t>1-1/2  THD DOME CAP</t>
  </si>
  <si>
    <t>611942082551</t>
  </si>
  <si>
    <t>448-020</t>
  </si>
  <si>
    <t>2  THD DOME CAP</t>
  </si>
  <si>
    <t>611942082568</t>
  </si>
  <si>
    <t>449-005</t>
  </si>
  <si>
    <t>1/2 PLUG SPIG</t>
  </si>
  <si>
    <t>611942081851</t>
  </si>
  <si>
    <t>449-007</t>
  </si>
  <si>
    <t>3/4 PLUG SPIG</t>
  </si>
  <si>
    <t>611942082605</t>
  </si>
  <si>
    <t>449-010</t>
  </si>
  <si>
    <t>1 PLUG SPIG</t>
  </si>
  <si>
    <t>611942082612</t>
  </si>
  <si>
    <t>449-020</t>
  </si>
  <si>
    <t>2 PLUG SPIG</t>
  </si>
  <si>
    <t>611942082643</t>
  </si>
  <si>
    <t>450-005</t>
  </si>
  <si>
    <t>1/2 PLUG MPT</t>
  </si>
  <si>
    <t>611942038466</t>
  </si>
  <si>
    <t>450-007</t>
  </si>
  <si>
    <t>3/4 PLUG MPT</t>
  </si>
  <si>
    <t>611942038473</t>
  </si>
  <si>
    <t>450-010</t>
  </si>
  <si>
    <t>1 PLUG MPT</t>
  </si>
  <si>
    <t>611942038480</t>
  </si>
  <si>
    <t>450-012</t>
  </si>
  <si>
    <t>1-1/4 PLUG MPT</t>
  </si>
  <si>
    <t>611942038497</t>
  </si>
  <si>
    <t>450-015</t>
  </si>
  <si>
    <t>1-1/2 PLUG MPT</t>
  </si>
  <si>
    <t>611942038503</t>
  </si>
  <si>
    <t>450-020</t>
  </si>
  <si>
    <t>2 PLUG MPT</t>
  </si>
  <si>
    <t>611942038510</t>
  </si>
  <si>
    <t>457-007</t>
  </si>
  <si>
    <t>3/4 UNION SXS-BUNA O-R</t>
  </si>
  <si>
    <t>012871629105</t>
  </si>
  <si>
    <t>457-010</t>
  </si>
  <si>
    <t>1 UNION SXS-BUNA O-R</t>
  </si>
  <si>
    <t>012871629129</t>
  </si>
  <si>
    <t>488-005</t>
  </si>
  <si>
    <t>1/2  RUNNING TRAP</t>
  </si>
  <si>
    <t>012871629730</t>
  </si>
  <si>
    <t>488-007</t>
  </si>
  <si>
    <t>3/4  RUNNING TRAP</t>
  </si>
  <si>
    <t>611942129065</t>
  </si>
  <si>
    <t>488-010</t>
  </si>
  <si>
    <t>1 RUNNING TRAP</t>
  </si>
  <si>
    <t>012871049187</t>
  </si>
  <si>
    <t>489-007</t>
  </si>
  <si>
    <t>3/4  P-TRAP</t>
  </si>
  <si>
    <t>611942129058</t>
  </si>
  <si>
    <t>489-010</t>
  </si>
  <si>
    <t>1  P-TRAP</t>
  </si>
  <si>
    <t>012871049170</t>
  </si>
  <si>
    <t>ABS DWV FITTINGS</t>
  </si>
  <si>
    <t>Multiplier</t>
  </si>
  <si>
    <t>Style Number</t>
  </si>
  <si>
    <t>Nominal Size</t>
  </si>
  <si>
    <t>Part Number</t>
  </si>
  <si>
    <t>Description</t>
  </si>
  <si>
    <t>Master Qty</t>
  </si>
  <si>
    <t>Skid Qty</t>
  </si>
  <si>
    <t>Piece Wt</t>
  </si>
  <si>
    <t>Unit</t>
  </si>
  <si>
    <t>Ea UPC</t>
  </si>
  <si>
    <t>MC UPC</t>
  </si>
  <si>
    <t>List Price</t>
  </si>
  <si>
    <t>Invoice</t>
  </si>
  <si>
    <t>A100</t>
  </si>
  <si>
    <t>1 1/4</t>
  </si>
  <si>
    <t>02932</t>
  </si>
  <si>
    <t>COUPLING</t>
  </si>
  <si>
    <t>EA</t>
  </si>
  <si>
    <t>611942142125</t>
  </si>
  <si>
    <t>20611942169874</t>
  </si>
  <si>
    <t>1 1/2</t>
  </si>
  <si>
    <t>02933</t>
  </si>
  <si>
    <t>611942027019</t>
  </si>
  <si>
    <t>20611942134681</t>
  </si>
  <si>
    <t>02934</t>
  </si>
  <si>
    <t>611942027026</t>
  </si>
  <si>
    <t>20611942134711</t>
  </si>
  <si>
    <t>02935</t>
  </si>
  <si>
    <t>611942027033</t>
  </si>
  <si>
    <t>20611942134742</t>
  </si>
  <si>
    <t>02936</t>
  </si>
  <si>
    <t>611942027040</t>
  </si>
  <si>
    <t>20611942134773</t>
  </si>
  <si>
    <t>03143</t>
  </si>
  <si>
    <t>611942027057</t>
  </si>
  <si>
    <t>20611942126068</t>
  </si>
  <si>
    <t/>
  </si>
  <si>
    <t>A101</t>
  </si>
  <si>
    <t>02866</t>
  </si>
  <si>
    <t>FEMALE ADAPTER</t>
  </si>
  <si>
    <t>611942027064</t>
  </si>
  <si>
    <t>20611942134803</t>
  </si>
  <si>
    <t>02867</t>
  </si>
  <si>
    <t>611942027071</t>
  </si>
  <si>
    <t>20611942134827</t>
  </si>
  <si>
    <t>02869</t>
  </si>
  <si>
    <t>611942027088</t>
  </si>
  <si>
    <t>20611942134841</t>
  </si>
  <si>
    <t>03396</t>
  </si>
  <si>
    <t>611942027095</t>
  </si>
  <si>
    <t>20611942134865</t>
  </si>
  <si>
    <t>03147</t>
  </si>
  <si>
    <t>611942027101</t>
  </si>
  <si>
    <t>20611942134889</t>
  </si>
  <si>
    <t>A102</t>
  </si>
  <si>
    <t>2 x 1 1/2</t>
  </si>
  <si>
    <t>02948</t>
  </si>
  <si>
    <t>PIPE INCREASER / REDUCER</t>
  </si>
  <si>
    <t>611942027118</t>
  </si>
  <si>
    <t>20611942134896</t>
  </si>
  <si>
    <t>3 x 1 1/2</t>
  </si>
  <si>
    <t>02949</t>
  </si>
  <si>
    <t>611942027125</t>
  </si>
  <si>
    <t>20611942134919</t>
  </si>
  <si>
    <t>3 x 2</t>
  </si>
  <si>
    <t>02950</t>
  </si>
  <si>
    <t>611942027132</t>
  </si>
  <si>
    <t>20611942134933</t>
  </si>
  <si>
    <t>4 x 2</t>
  </si>
  <si>
    <t>02951</t>
  </si>
  <si>
    <t>611942027149</t>
  </si>
  <si>
    <t>20611942134957</t>
  </si>
  <si>
    <t>4 x 3</t>
  </si>
  <si>
    <t>02952</t>
  </si>
  <si>
    <t>611942027156</t>
  </si>
  <si>
    <t>20611942134971</t>
  </si>
  <si>
    <t>A103P</t>
  </si>
  <si>
    <t>03393</t>
  </si>
  <si>
    <t>TRAP ADAPTER MALE W / 1 PC POLY NUT</t>
  </si>
  <si>
    <t>611942027200</t>
  </si>
  <si>
    <t>20611942135039</t>
  </si>
  <si>
    <t>1 1/2 x 1 1/4</t>
  </si>
  <si>
    <t>03379</t>
  </si>
  <si>
    <t>611942027194</t>
  </si>
  <si>
    <t>20611942135015</t>
  </si>
  <si>
    <t>A103R</t>
  </si>
  <si>
    <t>03389</t>
  </si>
  <si>
    <t>TRAP ADAPTER MALE W/ P NUT &amp; 1 1/4X1 1/2 WASHER</t>
  </si>
  <si>
    <t>611942125142</t>
  </si>
  <si>
    <t>20611942159059</t>
  </si>
  <si>
    <t>A103W</t>
  </si>
  <si>
    <t>03410</t>
  </si>
  <si>
    <t>TRAP ADAPTER MALE W/ PLASTIC NUT &amp; WASHER</t>
  </si>
  <si>
    <t>611942124770</t>
  </si>
  <si>
    <t>20611942159196</t>
  </si>
  <si>
    <t>03409</t>
  </si>
  <si>
    <t>611942132720</t>
  </si>
  <si>
    <t>20611942163674</t>
  </si>
  <si>
    <t>A103X</t>
  </si>
  <si>
    <t>03378</t>
  </si>
  <si>
    <t>TRAP ADAPTER MALE W/ CHROME NUT &amp; WASHER</t>
  </si>
  <si>
    <t>611942132737</t>
  </si>
  <si>
    <t>20611942163704</t>
  </si>
  <si>
    <t>A104P</t>
  </si>
  <si>
    <t>03377</t>
  </si>
  <si>
    <t>TRAP ADAPTER FEMALE W / 1 PC POLY NUT</t>
  </si>
  <si>
    <t>611942027309</t>
  </si>
  <si>
    <t>20611942135107</t>
  </si>
  <si>
    <t>03395</t>
  </si>
  <si>
    <t>611942027293</t>
  </si>
  <si>
    <t>20611942135084</t>
  </si>
  <si>
    <t>A104W</t>
  </si>
  <si>
    <t>03383</t>
  </si>
  <si>
    <t>TRAP ADAPTER FEMALE W/ PLASTIC NUT &amp; WASHER</t>
  </si>
  <si>
    <t>611942124763</t>
  </si>
  <si>
    <t>20611942159080</t>
  </si>
  <si>
    <t>03382</t>
  </si>
  <si>
    <t>611942132775</t>
  </si>
  <si>
    <t>20611942163735</t>
  </si>
  <si>
    <t>03384</t>
  </si>
  <si>
    <t>611942132768</t>
  </si>
  <si>
    <t>20611942163681</t>
  </si>
  <si>
    <t>A104X</t>
  </si>
  <si>
    <t>03376</t>
  </si>
  <si>
    <t>TRAP ADAPTER FEMALE W/ CHROME NUT &amp; WASHER</t>
  </si>
  <si>
    <t>611942027323</t>
  </si>
  <si>
    <t>20611942135145</t>
  </si>
  <si>
    <t>A105</t>
  </si>
  <si>
    <t>02922</t>
  </si>
  <si>
    <t>FITTING CLEANOUT ADAPTER</t>
  </si>
  <si>
    <t>611942027354</t>
  </si>
  <si>
    <t>20611942135152</t>
  </si>
  <si>
    <t>02923</t>
  </si>
  <si>
    <t>611942027361</t>
  </si>
  <si>
    <t>20611942135176</t>
  </si>
  <si>
    <t>02924</t>
  </si>
  <si>
    <t>611942027378</t>
  </si>
  <si>
    <t>20611942135190</t>
  </si>
  <si>
    <t>02925</t>
  </si>
  <si>
    <t>611942027385</t>
  </si>
  <si>
    <t>20611942135220</t>
  </si>
  <si>
    <t>A105X</t>
  </si>
  <si>
    <t>03001</t>
  </si>
  <si>
    <t>FITTING CLEANOUT ADAPTER W / CO PLUG</t>
  </si>
  <si>
    <t>611942027415</t>
  </si>
  <si>
    <t>20611942135244</t>
  </si>
  <si>
    <t>03002</t>
  </si>
  <si>
    <t>611942027422</t>
  </si>
  <si>
    <t>20611942135251</t>
  </si>
  <si>
    <t>03003</t>
  </si>
  <si>
    <t>611942027439</t>
  </si>
  <si>
    <t>20611942135268</t>
  </si>
  <si>
    <t>03004</t>
  </si>
  <si>
    <t>611942027446</t>
  </si>
  <si>
    <t>20611942135275</t>
  </si>
  <si>
    <t>A106</t>
  </si>
  <si>
    <t>02938</t>
  </si>
  <si>
    <t>CLEANOUT PLUG</t>
  </si>
  <si>
    <t>611942027538</t>
  </si>
  <si>
    <t>20611942135299</t>
  </si>
  <si>
    <t>02939</t>
  </si>
  <si>
    <t>611942027545</t>
  </si>
  <si>
    <t>20611942135312</t>
  </si>
  <si>
    <t>2 1/2</t>
  </si>
  <si>
    <t>02940</t>
  </si>
  <si>
    <t>611942027552</t>
  </si>
  <si>
    <t>20611942135336</t>
  </si>
  <si>
    <t>02941</t>
  </si>
  <si>
    <t>611942027569</t>
  </si>
  <si>
    <t>20611942135350</t>
  </si>
  <si>
    <t>02943</t>
  </si>
  <si>
    <t>611942027576</t>
  </si>
  <si>
    <t>20611942135381</t>
  </si>
  <si>
    <t>02942</t>
  </si>
  <si>
    <t>611942027583</t>
  </si>
  <si>
    <t>20611942135404</t>
  </si>
  <si>
    <t>03146</t>
  </si>
  <si>
    <t>611942027590</t>
  </si>
  <si>
    <t>20611942135428</t>
  </si>
  <si>
    <t>A107</t>
  </si>
  <si>
    <t>02904</t>
  </si>
  <si>
    <t>FLUSH BUSHING</t>
  </si>
  <si>
    <t>611942027651</t>
  </si>
  <si>
    <t>20611942135435</t>
  </si>
  <si>
    <t>2 x 1 1/4</t>
  </si>
  <si>
    <t>02905</t>
  </si>
  <si>
    <t>611942125265</t>
  </si>
  <si>
    <t>20611942159349</t>
  </si>
  <si>
    <t>02906</t>
  </si>
  <si>
    <t>611942027668</t>
  </si>
  <si>
    <t>20611942135442</t>
  </si>
  <si>
    <t>02907</t>
  </si>
  <si>
    <t>611942027675</t>
  </si>
  <si>
    <t>20611942135466</t>
  </si>
  <si>
    <t>02908</t>
  </si>
  <si>
    <t>611942027682</t>
  </si>
  <si>
    <t>20611942135480</t>
  </si>
  <si>
    <t>02910</t>
  </si>
  <si>
    <t>611942027699</t>
  </si>
  <si>
    <t>20611942135503</t>
  </si>
  <si>
    <t>02909</t>
  </si>
  <si>
    <t>611942027705</t>
  </si>
  <si>
    <t>20611942135527</t>
  </si>
  <si>
    <t>A107S</t>
  </si>
  <si>
    <t>6 x 4</t>
  </si>
  <si>
    <t>03144</t>
  </si>
  <si>
    <t>FLUSH BUSHING W / TUBE STOP</t>
  </si>
  <si>
    <t>611942027712</t>
  </si>
  <si>
    <t>20611942135541</t>
  </si>
  <si>
    <t>A108</t>
  </si>
  <si>
    <t>02913</t>
  </si>
  <si>
    <t>FLUSH BUSHING (S X FPT)</t>
  </si>
  <si>
    <t>611942027750</t>
  </si>
  <si>
    <t>20611942172294</t>
  </si>
  <si>
    <t>A109</t>
  </si>
  <si>
    <t>02927</t>
  </si>
  <si>
    <t>MALE ADAPTER</t>
  </si>
  <si>
    <t>611942027828</t>
  </si>
  <si>
    <t>20611942135565</t>
  </si>
  <si>
    <t>02928</t>
  </si>
  <si>
    <t>611942027842</t>
  </si>
  <si>
    <t>20611942135589</t>
  </si>
  <si>
    <t>02929</t>
  </si>
  <si>
    <t>611942027859</t>
  </si>
  <si>
    <t>20611942135602</t>
  </si>
  <si>
    <t>02930</t>
  </si>
  <si>
    <t>611942027866</t>
  </si>
  <si>
    <t>20611942135626</t>
  </si>
  <si>
    <t>A110</t>
  </si>
  <si>
    <t>03017</t>
  </si>
  <si>
    <t>A110 2 FLUSH C/O PLUG</t>
  </si>
  <si>
    <t>611942027873</t>
  </si>
  <si>
    <t>20611942135640</t>
  </si>
  <si>
    <t>03038</t>
  </si>
  <si>
    <t>A110 3 FLUSH C/O PLUG</t>
  </si>
  <si>
    <t>611942027880</t>
  </si>
  <si>
    <t>20611942135657</t>
  </si>
  <si>
    <t>03015</t>
  </si>
  <si>
    <t>A110 4 FLUSH C/O PLUG</t>
  </si>
  <si>
    <t>611942027897</t>
  </si>
  <si>
    <t>20611942135664</t>
  </si>
  <si>
    <t>A111</t>
  </si>
  <si>
    <t>03386</t>
  </si>
  <si>
    <t>MALE FITTING ADAPTER</t>
  </si>
  <si>
    <t>611942027934</t>
  </si>
  <si>
    <t>20611942135671</t>
  </si>
  <si>
    <t>03385</t>
  </si>
  <si>
    <t>611942143023</t>
  </si>
  <si>
    <t>20611942171327</t>
  </si>
  <si>
    <t>A113S</t>
  </si>
  <si>
    <t>03419</t>
  </si>
  <si>
    <t>TRAY PLUG ADAPTER - SPIGOT</t>
  </si>
  <si>
    <t>611942136421</t>
  </si>
  <si>
    <t>20611942165814</t>
  </si>
  <si>
    <t>A114</t>
  </si>
  <si>
    <t>02993</t>
  </si>
  <si>
    <t>CAP THREADED</t>
  </si>
  <si>
    <t>611942027965</t>
  </si>
  <si>
    <t>20611942135688</t>
  </si>
  <si>
    <t>A116</t>
  </si>
  <si>
    <t>02977</t>
  </si>
  <si>
    <t>CAP SOCKET</t>
  </si>
  <si>
    <t>611942027972</t>
  </si>
  <si>
    <t>20611942135701</t>
  </si>
  <si>
    <t>02978</t>
  </si>
  <si>
    <t>611942027989</t>
  </si>
  <si>
    <t>20611942135725</t>
  </si>
  <si>
    <t>02979</t>
  </si>
  <si>
    <t>611942027996</t>
  </si>
  <si>
    <t>20611942135749</t>
  </si>
  <si>
    <t>02980</t>
  </si>
  <si>
    <t>611942028009</t>
  </si>
  <si>
    <t>20611942135763</t>
  </si>
  <si>
    <t>03057</t>
  </si>
  <si>
    <t>611942143030</t>
  </si>
  <si>
    <t>20611942171419</t>
  </si>
  <si>
    <t>A117</t>
  </si>
  <si>
    <t>02963</t>
  </si>
  <si>
    <t>ADAPTER COUPLING</t>
  </si>
  <si>
    <t>611942128655</t>
  </si>
  <si>
    <t>20611942172393</t>
  </si>
  <si>
    <t>02962</t>
  </si>
  <si>
    <t>611942028016</t>
  </si>
  <si>
    <t>20611942135787</t>
  </si>
  <si>
    <t>A118</t>
  </si>
  <si>
    <t>02990</t>
  </si>
  <si>
    <t>ADAPTER BUSHING</t>
  </si>
  <si>
    <t>611942073023</t>
  </si>
  <si>
    <t>20611942172416</t>
  </si>
  <si>
    <t>02991</t>
  </si>
  <si>
    <t>611942028030</t>
  </si>
  <si>
    <t>20611942135817</t>
  </si>
  <si>
    <t>A119</t>
  </si>
  <si>
    <t>02954</t>
  </si>
  <si>
    <t>NO HUB ADAPTER</t>
  </si>
  <si>
    <t>611942028054</t>
  </si>
  <si>
    <t>20611942135848</t>
  </si>
  <si>
    <t>02955</t>
  </si>
  <si>
    <t>611942028078</t>
  </si>
  <si>
    <t>20611942135855</t>
  </si>
  <si>
    <t>02956</t>
  </si>
  <si>
    <t>611942028085</t>
  </si>
  <si>
    <t>20611942135862</t>
  </si>
  <si>
    <t>A123</t>
  </si>
  <si>
    <t xml:space="preserve">2 x 2 </t>
  </si>
  <si>
    <t>02957</t>
  </si>
  <si>
    <t>HUB ADAPTER CAST IRON</t>
  </si>
  <si>
    <t>611942028122</t>
  </si>
  <si>
    <t>20611942135916</t>
  </si>
  <si>
    <t>4 x 4</t>
  </si>
  <si>
    <t>02959</t>
  </si>
  <si>
    <t>611942142132</t>
  </si>
  <si>
    <t>20611942169881</t>
  </si>
  <si>
    <t>A130</t>
  </si>
  <si>
    <t>02965</t>
  </si>
  <si>
    <t>REPAIR COUPLING</t>
  </si>
  <si>
    <t>611942028269</t>
  </si>
  <si>
    <t>20611942135930</t>
  </si>
  <si>
    <t>02966</t>
  </si>
  <si>
    <t>611942028276</t>
  </si>
  <si>
    <t>20611942135947</t>
  </si>
  <si>
    <t>02967</t>
  </si>
  <si>
    <t>611942028283</t>
  </si>
  <si>
    <t>20611942135954</t>
  </si>
  <si>
    <t>02968</t>
  </si>
  <si>
    <t>611942028290</t>
  </si>
  <si>
    <t>20611942135961</t>
  </si>
  <si>
    <t>A140</t>
  </si>
  <si>
    <t>02744</t>
  </si>
  <si>
    <t>SLIP JOINT NUT</t>
  </si>
  <si>
    <t>611942125357</t>
  </si>
  <si>
    <t>20611942159219</t>
  </si>
  <si>
    <t>A141</t>
  </si>
  <si>
    <t>02747</t>
  </si>
  <si>
    <t>SLIP JOINT WASHER</t>
  </si>
  <si>
    <t>611942031740</t>
  </si>
  <si>
    <t>20611942031744</t>
  </si>
  <si>
    <t>A300</t>
  </si>
  <si>
    <t>02876</t>
  </si>
  <si>
    <t>1/4 BEND</t>
  </si>
  <si>
    <t>611942028405</t>
  </si>
  <si>
    <t>20611942135978</t>
  </si>
  <si>
    <t>02877</t>
  </si>
  <si>
    <t>611942028412</t>
  </si>
  <si>
    <t>20611942136005</t>
  </si>
  <si>
    <t>02878</t>
  </si>
  <si>
    <t>611942028429</t>
  </si>
  <si>
    <t>20611942136036</t>
  </si>
  <si>
    <t>02879</t>
  </si>
  <si>
    <t>611942028436</t>
  </si>
  <si>
    <t>20611942136067</t>
  </si>
  <si>
    <t>03130</t>
  </si>
  <si>
    <t>611942028443</t>
  </si>
  <si>
    <t>20611942136098</t>
  </si>
  <si>
    <t>A300R</t>
  </si>
  <si>
    <t>03092</t>
  </si>
  <si>
    <t>1/4 BEND, REDUCING</t>
  </si>
  <si>
    <t>611942041954</t>
  </si>
  <si>
    <t>20611942136104</t>
  </si>
  <si>
    <t>A300S</t>
  </si>
  <si>
    <t>3 x 3 x 2</t>
  </si>
  <si>
    <t>03070</t>
  </si>
  <si>
    <t>1/4 BEND WITH SIDE INLET</t>
  </si>
  <si>
    <t>611942028467</t>
  </si>
  <si>
    <t>20611942136111</t>
  </si>
  <si>
    <t>A302</t>
  </si>
  <si>
    <t>02880</t>
  </si>
  <si>
    <t>1/4 BEND, STREET</t>
  </si>
  <si>
    <t>611942028504</t>
  </si>
  <si>
    <t>20611942136135</t>
  </si>
  <si>
    <t>02881</t>
  </si>
  <si>
    <t>611942028511</t>
  </si>
  <si>
    <t>20611942136159</t>
  </si>
  <si>
    <t>02882</t>
  </si>
  <si>
    <t>611942028528</t>
  </si>
  <si>
    <t>20611942136180</t>
  </si>
  <si>
    <t>02883</t>
  </si>
  <si>
    <t>611942028535</t>
  </si>
  <si>
    <t>20611942136210</t>
  </si>
  <si>
    <t>A303</t>
  </si>
  <si>
    <t>03042</t>
  </si>
  <si>
    <t>1/4 BEND W / LOW HEEL INLET</t>
  </si>
  <si>
    <t>611942028566</t>
  </si>
  <si>
    <t>20611942136258</t>
  </si>
  <si>
    <t>4 x 4 x 2</t>
  </si>
  <si>
    <t>03043</t>
  </si>
  <si>
    <t>611942142149</t>
  </si>
  <si>
    <t>20611942169898</t>
  </si>
  <si>
    <t>A304</t>
  </si>
  <si>
    <t>02871</t>
  </si>
  <si>
    <t>LONG SWEEP 1/4 BEND</t>
  </si>
  <si>
    <t>611942028580</t>
  </si>
  <si>
    <t>20611942136272</t>
  </si>
  <si>
    <t>02872</t>
  </si>
  <si>
    <t>611942028597</t>
  </si>
  <si>
    <t>20611942136296</t>
  </si>
  <si>
    <t>02873</t>
  </si>
  <si>
    <t>611942028603</t>
  </si>
  <si>
    <t>20611942136326</t>
  </si>
  <si>
    <t>02874</t>
  </si>
  <si>
    <t>611942028610</t>
  </si>
  <si>
    <t>20611942136357</t>
  </si>
  <si>
    <t>A307</t>
  </si>
  <si>
    <t>3 x 3 x 1 1/2</t>
  </si>
  <si>
    <t>03025</t>
  </si>
  <si>
    <t>LONG SWEEP 1/4 BEND W / LOW HEEL INLET</t>
  </si>
  <si>
    <t>611942134694</t>
  </si>
  <si>
    <t>20611942165531</t>
  </si>
  <si>
    <t>03024</t>
  </si>
  <si>
    <t>611942132805</t>
  </si>
  <si>
    <t>20611942163865</t>
  </si>
  <si>
    <t>A309</t>
  </si>
  <si>
    <t>03060</t>
  </si>
  <si>
    <t>LONG SWEEP 1/4 BEND, STREET</t>
  </si>
  <si>
    <t>611942041930</t>
  </si>
  <si>
    <t>20611942136371</t>
  </si>
  <si>
    <t>03061</t>
  </si>
  <si>
    <t>611942041916</t>
  </si>
  <si>
    <t>20611942136395</t>
  </si>
  <si>
    <t>03063</t>
  </si>
  <si>
    <t>611942028641</t>
  </si>
  <si>
    <t>20611942136418</t>
  </si>
  <si>
    <t>A310</t>
  </si>
  <si>
    <t>03026</t>
  </si>
  <si>
    <t>1/4 BEND, STREET W / LOW HEEL INLET</t>
  </si>
  <si>
    <t>611942028658</t>
  </si>
  <si>
    <t>20611942136432</t>
  </si>
  <si>
    <t>A319</t>
  </si>
  <si>
    <t>02895</t>
  </si>
  <si>
    <t>1/6 BEND</t>
  </si>
  <si>
    <t>611942028672</t>
  </si>
  <si>
    <t>20611942136449</t>
  </si>
  <si>
    <t>02896</t>
  </si>
  <si>
    <t>611942028689</t>
  </si>
  <si>
    <t>20611942136463</t>
  </si>
  <si>
    <t>02897</t>
  </si>
  <si>
    <t>611942028696</t>
  </si>
  <si>
    <t>20611942136487</t>
  </si>
  <si>
    <t>02982</t>
  </si>
  <si>
    <t>611942028702</t>
  </si>
  <si>
    <t>20611942136500</t>
  </si>
  <si>
    <t>A320</t>
  </si>
  <si>
    <t>03020</t>
  </si>
  <si>
    <t>1/6 BEND, STREET</t>
  </si>
  <si>
    <t>611942028719</t>
  </si>
  <si>
    <t>20611942136524</t>
  </si>
  <si>
    <t>03021</t>
  </si>
  <si>
    <t>611942028726</t>
  </si>
  <si>
    <t>20611942136531</t>
  </si>
  <si>
    <t>03022</t>
  </si>
  <si>
    <t>611942028733</t>
  </si>
  <si>
    <t>20611942136548</t>
  </si>
  <si>
    <t>A321</t>
  </si>
  <si>
    <t>02885</t>
  </si>
  <si>
    <t>1/8 BEND</t>
  </si>
  <si>
    <t>611942028757</t>
  </si>
  <si>
    <t>20611942136555</t>
  </si>
  <si>
    <t>02886</t>
  </si>
  <si>
    <t>611942028764</t>
  </si>
  <si>
    <t>20611942136586</t>
  </si>
  <si>
    <t>02887</t>
  </si>
  <si>
    <t>611942028771</t>
  </si>
  <si>
    <t>20611942136616</t>
  </si>
  <si>
    <t>02888</t>
  </si>
  <si>
    <t>611942028788</t>
  </si>
  <si>
    <t>20611942136647</t>
  </si>
  <si>
    <t>03132</t>
  </si>
  <si>
    <t>611942028795</t>
  </si>
  <si>
    <t>20611942136678</t>
  </si>
  <si>
    <t>A323</t>
  </si>
  <si>
    <t>02890</t>
  </si>
  <si>
    <t>1/8 BEND, STREET</t>
  </si>
  <si>
    <t>611942028801</t>
  </si>
  <si>
    <t>20611942136685</t>
  </si>
  <si>
    <t>02891</t>
  </si>
  <si>
    <t>611942028818</t>
  </si>
  <si>
    <t>20611942136715</t>
  </si>
  <si>
    <t>02892</t>
  </si>
  <si>
    <t>611942028825</t>
  </si>
  <si>
    <t>20611942136746</t>
  </si>
  <si>
    <t>02893</t>
  </si>
  <si>
    <t>611942028832</t>
  </si>
  <si>
    <t>20611942136777</t>
  </si>
  <si>
    <t>03133</t>
  </si>
  <si>
    <t>611942028849</t>
  </si>
  <si>
    <t>20611942136791</t>
  </si>
  <si>
    <t>A324</t>
  </si>
  <si>
    <t>02899</t>
  </si>
  <si>
    <t>1/16 BEND</t>
  </si>
  <si>
    <t>611942028863</t>
  </si>
  <si>
    <t>20611942136807</t>
  </si>
  <si>
    <t>02900</t>
  </si>
  <si>
    <t>611942028870</t>
  </si>
  <si>
    <t>20611942136821</t>
  </si>
  <si>
    <t>02901</t>
  </si>
  <si>
    <t>611942028887</t>
  </si>
  <si>
    <t>20611942136845</t>
  </si>
  <si>
    <t>02983</t>
  </si>
  <si>
    <t>611942028894</t>
  </si>
  <si>
    <t>20611942136876</t>
  </si>
  <si>
    <t>02988</t>
  </si>
  <si>
    <t>611942028900</t>
  </si>
  <si>
    <t>20611942136890</t>
  </si>
  <si>
    <t>A326</t>
  </si>
  <si>
    <t>02984</t>
  </si>
  <si>
    <t>1/16 BEND, STREET</t>
  </si>
  <si>
    <t>611942028917</t>
  </si>
  <si>
    <t>20611942136906</t>
  </si>
  <si>
    <t>02985</t>
  </si>
  <si>
    <t>611942028924</t>
  </si>
  <si>
    <t>20611942136920</t>
  </si>
  <si>
    <t>02986</t>
  </si>
  <si>
    <t>611942028931</t>
  </si>
  <si>
    <t>20611942136944</t>
  </si>
  <si>
    <t>02987</t>
  </si>
  <si>
    <t>611942028948</t>
  </si>
  <si>
    <t>20611942136968</t>
  </si>
  <si>
    <t>A327</t>
  </si>
  <si>
    <t>03045</t>
  </si>
  <si>
    <t>DOUBLE 1/4 BEND</t>
  </si>
  <si>
    <t>611942028962</t>
  </si>
  <si>
    <t>20611942136975</t>
  </si>
  <si>
    <t>03046</t>
  </si>
  <si>
    <t>611942028979</t>
  </si>
  <si>
    <t>20611942136982</t>
  </si>
  <si>
    <t>03047</t>
  </si>
  <si>
    <t>611942028993</t>
  </si>
  <si>
    <t>20611942136999</t>
  </si>
  <si>
    <t>2 x 1 1/2 x 1 1/2</t>
  </si>
  <si>
    <t>03049</t>
  </si>
  <si>
    <t>611942028986</t>
  </si>
  <si>
    <t>20611942137002</t>
  </si>
  <si>
    <t>A329</t>
  </si>
  <si>
    <t>3 x 4</t>
  </si>
  <si>
    <t>03093</t>
  </si>
  <si>
    <t>CLOSET BEND, REDUCING (H X H)</t>
  </si>
  <si>
    <t>611942029006</t>
  </si>
  <si>
    <t>20611942137019</t>
  </si>
  <si>
    <t>A330</t>
  </si>
  <si>
    <t>03107</t>
  </si>
  <si>
    <t>CLOSET BEND, REDUCING (H X S)</t>
  </si>
  <si>
    <t>611942029013</t>
  </si>
  <si>
    <t>20611942137040</t>
  </si>
  <si>
    <t>A330X</t>
  </si>
  <si>
    <t>03108</t>
  </si>
  <si>
    <t>CLOSET BEND, REDUCING W / TEST CAP</t>
  </si>
  <si>
    <t>611942029020</t>
  </si>
  <si>
    <t>20611942137064</t>
  </si>
  <si>
    <t>A331</t>
  </si>
  <si>
    <t>03084</t>
  </si>
  <si>
    <t>VENT ELL</t>
  </si>
  <si>
    <t>611942029044</t>
  </si>
  <si>
    <t>20611942137088</t>
  </si>
  <si>
    <t>03085</t>
  </si>
  <si>
    <t>611942029051</t>
  </si>
  <si>
    <t>20611942137101</t>
  </si>
  <si>
    <t>03086</t>
  </si>
  <si>
    <t>611942029068</t>
  </si>
  <si>
    <t>20611942137125</t>
  </si>
  <si>
    <t>A333</t>
  </si>
  <si>
    <t>03088</t>
  </si>
  <si>
    <t>VENT ELL, STREET</t>
  </si>
  <si>
    <t>611942029075</t>
  </si>
  <si>
    <t>20611942137149</t>
  </si>
  <si>
    <t>03089</t>
  </si>
  <si>
    <t>611942029082</t>
  </si>
  <si>
    <t>20611942137156</t>
  </si>
  <si>
    <t>A400</t>
  </si>
  <si>
    <t>02752</t>
  </si>
  <si>
    <t>SANITARY TEE</t>
  </si>
  <si>
    <t>611942029273</t>
  </si>
  <si>
    <t>20611942137194</t>
  </si>
  <si>
    <t>02753</t>
  </si>
  <si>
    <t>611942029280</t>
  </si>
  <si>
    <t>20611942137224</t>
  </si>
  <si>
    <t>02754</t>
  </si>
  <si>
    <t>611942029297</t>
  </si>
  <si>
    <t>20611942126075</t>
  </si>
  <si>
    <t>02755</t>
  </si>
  <si>
    <t>611942029303</t>
  </si>
  <si>
    <t>20611942137262</t>
  </si>
  <si>
    <t>02756</t>
  </si>
  <si>
    <t>611942029310</t>
  </si>
  <si>
    <t>20611942137286</t>
  </si>
  <si>
    <t>A401</t>
  </si>
  <si>
    <t>02761</t>
  </si>
  <si>
    <t>SANITARY TEE, REDUCING</t>
  </si>
  <si>
    <t>611942029327</t>
  </si>
  <si>
    <t>20611942137293</t>
  </si>
  <si>
    <t>2 x 1 1/2 x 2</t>
  </si>
  <si>
    <t>02760</t>
  </si>
  <si>
    <t>611942029334</t>
  </si>
  <si>
    <t>20611942137316</t>
  </si>
  <si>
    <t>2 x 2 x 1 1/2</t>
  </si>
  <si>
    <t>02758</t>
  </si>
  <si>
    <t>611942029341</t>
  </si>
  <si>
    <t>20611942137330</t>
  </si>
  <si>
    <t>02764</t>
  </si>
  <si>
    <t>611942029358</t>
  </si>
  <si>
    <t>20611942137361</t>
  </si>
  <si>
    <t>02763</t>
  </si>
  <si>
    <t>611942029365</t>
  </si>
  <si>
    <t>20611942137392</t>
  </si>
  <si>
    <t>02765</t>
  </si>
  <si>
    <t>611942029389</t>
  </si>
  <si>
    <t>20611942137422</t>
  </si>
  <si>
    <t>4 x 4 x 3</t>
  </si>
  <si>
    <t>02766</t>
  </si>
  <si>
    <t>611942029396</t>
  </si>
  <si>
    <t>20611942137446</t>
  </si>
  <si>
    <t>6 x 6 x 4</t>
  </si>
  <si>
    <t>02768</t>
  </si>
  <si>
    <t>611942029402</t>
  </si>
  <si>
    <t>20611942126082</t>
  </si>
  <si>
    <t>A403</t>
  </si>
  <si>
    <t>03112</t>
  </si>
  <si>
    <t>SANITARY TEE, STREET</t>
  </si>
  <si>
    <t>611942029426</t>
  </si>
  <si>
    <t>20611942137460</t>
  </si>
  <si>
    <t>03113</t>
  </si>
  <si>
    <t>611942029433</t>
  </si>
  <si>
    <t>20611942137484</t>
  </si>
  <si>
    <t>03114</t>
  </si>
  <si>
    <t>611942029440</t>
  </si>
  <si>
    <t>20611942126099</t>
  </si>
  <si>
    <t>03120</t>
  </si>
  <si>
    <t>611942029457</t>
  </si>
  <si>
    <t>20611942137514</t>
  </si>
  <si>
    <t>A404</t>
  </si>
  <si>
    <t>03115</t>
  </si>
  <si>
    <t>SANITARY TEE, STREET, REDUCING</t>
  </si>
  <si>
    <t>611942029464</t>
  </si>
  <si>
    <t>20611942137521</t>
  </si>
  <si>
    <t>03116</t>
  </si>
  <si>
    <t>611942029471</t>
  </si>
  <si>
    <t>20611942137545</t>
  </si>
  <si>
    <t>03117</t>
  </si>
  <si>
    <t>611942029488</t>
  </si>
  <si>
    <t>20611942137569</t>
  </si>
  <si>
    <t>03118</t>
  </si>
  <si>
    <t>611942029495</t>
  </si>
  <si>
    <t>20611942137576</t>
  </si>
  <si>
    <t>03119</t>
  </si>
  <si>
    <t>611942029501</t>
  </si>
  <si>
    <t>20611942137583</t>
  </si>
  <si>
    <t>A416</t>
  </si>
  <si>
    <t>3 x 3 x 3 x 1 1/2</t>
  </si>
  <si>
    <t>02781</t>
  </si>
  <si>
    <t>SANITARY TEE W / LEFT SIDE INLET</t>
  </si>
  <si>
    <t>611942142156</t>
  </si>
  <si>
    <t>20611942169904</t>
  </si>
  <si>
    <t>3 x 3 x 3 x 2</t>
  </si>
  <si>
    <t>02782</t>
  </si>
  <si>
    <t>611942029587</t>
  </si>
  <si>
    <t>20611942137590</t>
  </si>
  <si>
    <t>A417</t>
  </si>
  <si>
    <t>02795</t>
  </si>
  <si>
    <t>SANITARY TEE W / RIGHT SIDE INLET</t>
  </si>
  <si>
    <t>611942125258</t>
  </si>
  <si>
    <t>20611942159882</t>
  </si>
  <si>
    <t>02796</t>
  </si>
  <si>
    <t>611942029617</t>
  </si>
  <si>
    <t>20611942137613</t>
  </si>
  <si>
    <t>A418</t>
  </si>
  <si>
    <t>3 x 3 x 3 x 2 x 2</t>
  </si>
  <si>
    <t>02811</t>
  </si>
  <si>
    <t>SANITARY TEE W / RIGHT &amp; LEFT SIDE INLET</t>
  </si>
  <si>
    <t>611942142163</t>
  </si>
  <si>
    <t>20611942170016</t>
  </si>
  <si>
    <t>A428</t>
  </si>
  <si>
    <t>02812</t>
  </si>
  <si>
    <t>DOUBLE SANITARY TEE</t>
  </si>
  <si>
    <t>611942029648</t>
  </si>
  <si>
    <t>20611942137637</t>
  </si>
  <si>
    <t>02813</t>
  </si>
  <si>
    <t>611942029655</t>
  </si>
  <si>
    <t>20611942137651</t>
  </si>
  <si>
    <t>02814</t>
  </si>
  <si>
    <t>611942029662</t>
  </si>
  <si>
    <t>20611942126105</t>
  </si>
  <si>
    <t>02815</t>
  </si>
  <si>
    <t>611942029679</t>
  </si>
  <si>
    <t>20611942137682</t>
  </si>
  <si>
    <t>A429</t>
  </si>
  <si>
    <t>2 x 2 x 1 1/2 x 1 1/2</t>
  </si>
  <si>
    <t>02817</t>
  </si>
  <si>
    <t>DOUBLE SANITARY TEE, REDUCING</t>
  </si>
  <si>
    <t>611942029686</t>
  </si>
  <si>
    <t>20611942137699</t>
  </si>
  <si>
    <t>3 x 3 x 1 1/2 x 1 1/2</t>
  </si>
  <si>
    <t>02818</t>
  </si>
  <si>
    <t>611942029693</t>
  </si>
  <si>
    <t>20611942137712</t>
  </si>
  <si>
    <t>3 x 3 x 2 x 2</t>
  </si>
  <si>
    <t>02820</t>
  </si>
  <si>
    <t>611942029709</t>
  </si>
  <si>
    <t>20611942137736</t>
  </si>
  <si>
    <t>4 x 4 x 2 x 2</t>
  </si>
  <si>
    <t>02240</t>
  </si>
  <si>
    <t>611942029716</t>
  </si>
  <si>
    <t>20611942137750</t>
  </si>
  <si>
    <t>4 x 4 x 3 x 3</t>
  </si>
  <si>
    <t>02821</t>
  </si>
  <si>
    <t>611942029723</t>
  </si>
  <si>
    <t>20611942137767</t>
  </si>
  <si>
    <t>A441</t>
  </si>
  <si>
    <t>03403</t>
  </si>
  <si>
    <t>VENT TEE</t>
  </si>
  <si>
    <t>611942029778</t>
  </si>
  <si>
    <t>20611942137774</t>
  </si>
  <si>
    <t>03404</t>
  </si>
  <si>
    <t>611942029785</t>
  </si>
  <si>
    <t>20611942137798</t>
  </si>
  <si>
    <t>03405</t>
  </si>
  <si>
    <t>611942029792</t>
  </si>
  <si>
    <t>20611942137811</t>
  </si>
  <si>
    <t>A444X</t>
  </si>
  <si>
    <t>02997</t>
  </si>
  <si>
    <t>CLEANOUT TEE WITH PLUG</t>
  </si>
  <si>
    <t>611942029860</t>
  </si>
  <si>
    <t>20611942137835</t>
  </si>
  <si>
    <t>02998</t>
  </si>
  <si>
    <t>611942029877</t>
  </si>
  <si>
    <t>20611942137842</t>
  </si>
  <si>
    <t>02999</t>
  </si>
  <si>
    <t>611942029884</t>
  </si>
  <si>
    <t>20611942137859</t>
  </si>
  <si>
    <t>03000</t>
  </si>
  <si>
    <t>611942029891</t>
  </si>
  <si>
    <t>20611942137866</t>
  </si>
  <si>
    <t>A445</t>
  </si>
  <si>
    <t>03413</t>
  </si>
  <si>
    <t>FLUSH CLEANOUT TEE</t>
  </si>
  <si>
    <t>611942029907</t>
  </si>
  <si>
    <t>20611942137873</t>
  </si>
  <si>
    <t>03414</t>
  </si>
  <si>
    <t>611942029914</t>
  </si>
  <si>
    <t>20611942137897</t>
  </si>
  <si>
    <t>03415</t>
  </si>
  <si>
    <t>611942029921</t>
  </si>
  <si>
    <t>20611942137910</t>
  </si>
  <si>
    <t>03416</t>
  </si>
  <si>
    <t>611942029938</t>
  </si>
  <si>
    <t>20611942137941</t>
  </si>
  <si>
    <t>A448</t>
  </si>
  <si>
    <t>02237</t>
  </si>
  <si>
    <t>TWO-WAY CLEANOUT</t>
  </si>
  <si>
    <t>611942030040</t>
  </si>
  <si>
    <t>20611942137965</t>
  </si>
  <si>
    <t>02238</t>
  </si>
  <si>
    <t>611942030057</t>
  </si>
  <si>
    <t>20611942137989</t>
  </si>
  <si>
    <t>A500</t>
  </si>
  <si>
    <t>02246</t>
  </si>
  <si>
    <t>DOUBLE FIXTURE FITTING</t>
  </si>
  <si>
    <t>611942030071</t>
  </si>
  <si>
    <t>20611942138009</t>
  </si>
  <si>
    <t>02249</t>
  </si>
  <si>
    <t>611942030088</t>
  </si>
  <si>
    <t>20611942138016</t>
  </si>
  <si>
    <t>2 x 1 1/2 x 1 1/2 x 1 1/2</t>
  </si>
  <si>
    <t>02247</t>
  </si>
  <si>
    <t>611942030095</t>
  </si>
  <si>
    <t>20611942138023</t>
  </si>
  <si>
    <t>2 x 1 1/2 x 2 x 2</t>
  </si>
  <si>
    <t>02248</t>
  </si>
  <si>
    <t>611942030101</t>
  </si>
  <si>
    <t>20611942138030</t>
  </si>
  <si>
    <t>02244</t>
  </si>
  <si>
    <t>611942048946</t>
  </si>
  <si>
    <t>20611942138047</t>
  </si>
  <si>
    <t>3 x 2 x 3 x 3</t>
  </si>
  <si>
    <t>02250</t>
  </si>
  <si>
    <t>611942030118</t>
  </si>
  <si>
    <t>20611942138054</t>
  </si>
  <si>
    <t>A501</t>
  </si>
  <si>
    <t>02853</t>
  </si>
  <si>
    <t>COMBINATION WYE &amp; 1/8 BEND - ONE PIECE</t>
  </si>
  <si>
    <t>611942030125</t>
  </si>
  <si>
    <t>20611942138061</t>
  </si>
  <si>
    <t>02858</t>
  </si>
  <si>
    <t>611942030132</t>
  </si>
  <si>
    <t>20611942138085</t>
  </si>
  <si>
    <t>02852</t>
  </si>
  <si>
    <t>611942030149</t>
  </si>
  <si>
    <t>20611942138108</t>
  </si>
  <si>
    <t>02860</t>
  </si>
  <si>
    <t>611942030156</t>
  </si>
  <si>
    <t>20611942138139</t>
  </si>
  <si>
    <t>A502</t>
  </si>
  <si>
    <t>02835</t>
  </si>
  <si>
    <t>COMBINATION WYE &amp; 1/8 BEND, REDUCING - ONE PIECE</t>
  </si>
  <si>
    <t>611942030163</t>
  </si>
  <si>
    <t>20611942138153</t>
  </si>
  <si>
    <t>02865</t>
  </si>
  <si>
    <t>611942030187</t>
  </si>
  <si>
    <t>20611942138160</t>
  </si>
  <si>
    <t>02837</t>
  </si>
  <si>
    <t>611942030194</t>
  </si>
  <si>
    <t>20611942138191</t>
  </si>
  <si>
    <t>02857</t>
  </si>
  <si>
    <t>611942030200</t>
  </si>
  <si>
    <t>20611942138214</t>
  </si>
  <si>
    <t>02863</t>
  </si>
  <si>
    <t>611942030217</t>
  </si>
  <si>
    <t>20611942138238</t>
  </si>
  <si>
    <t>02864</t>
  </si>
  <si>
    <t>611942030224</t>
  </si>
  <si>
    <t>20611942138252</t>
  </si>
  <si>
    <t>A600</t>
  </si>
  <si>
    <t>02822</t>
  </si>
  <si>
    <t>WYE</t>
  </si>
  <si>
    <t>611942030378</t>
  </si>
  <si>
    <t>20611942138276</t>
  </si>
  <si>
    <t>02823</t>
  </si>
  <si>
    <t>611942030385</t>
  </si>
  <si>
    <t>20611942138306</t>
  </si>
  <si>
    <t>02824</t>
  </si>
  <si>
    <t>611942030392</t>
  </si>
  <si>
    <t>20611942126112</t>
  </si>
  <si>
    <t>02825</t>
  </si>
  <si>
    <t>611942030408</t>
  </si>
  <si>
    <t>20611942138344</t>
  </si>
  <si>
    <t>03135</t>
  </si>
  <si>
    <t>611942030415</t>
  </si>
  <si>
    <t>20611942126129</t>
  </si>
  <si>
    <t>A601</t>
  </si>
  <si>
    <t>02831</t>
  </si>
  <si>
    <t>WYE, REDUCING</t>
  </si>
  <si>
    <t>611942030422</t>
  </si>
  <si>
    <t>20611942138375</t>
  </si>
  <si>
    <t>02832</t>
  </si>
  <si>
    <t>611942030439</t>
  </si>
  <si>
    <t>20611942138382</t>
  </si>
  <si>
    <t>02826</t>
  </si>
  <si>
    <t>611942030446</t>
  </si>
  <si>
    <t>20611942138399</t>
  </si>
  <si>
    <t>02827</t>
  </si>
  <si>
    <t>611942030453</t>
  </si>
  <si>
    <t>20611942138429</t>
  </si>
  <si>
    <t>02828</t>
  </si>
  <si>
    <t>611942030460</t>
  </si>
  <si>
    <t>20611942138450</t>
  </si>
  <si>
    <t>4 x 4 x 1 1/2</t>
  </si>
  <si>
    <t>02833</t>
  </si>
  <si>
    <t>611942030477</t>
  </si>
  <si>
    <t>20611942138481</t>
  </si>
  <si>
    <t>02829</t>
  </si>
  <si>
    <t>611942030484</t>
  </si>
  <si>
    <t>20611942138498</t>
  </si>
  <si>
    <t>02830</t>
  </si>
  <si>
    <t>611942030491</t>
  </si>
  <si>
    <t>20611942138528</t>
  </si>
  <si>
    <t>03137</t>
  </si>
  <si>
    <t>611942030514</t>
  </si>
  <si>
    <t>20611942126136</t>
  </si>
  <si>
    <t>A602</t>
  </si>
  <si>
    <t>03367</t>
  </si>
  <si>
    <t>WYE, STREET</t>
  </si>
  <si>
    <t>611942142927</t>
  </si>
  <si>
    <t>20611942170993</t>
  </si>
  <si>
    <t>03368</t>
  </si>
  <si>
    <t>611942030552</t>
  </si>
  <si>
    <t>20611942138559</t>
  </si>
  <si>
    <t>03369</t>
  </si>
  <si>
    <t>611942030569</t>
  </si>
  <si>
    <t>20611942138573</t>
  </si>
  <si>
    <t>03370</t>
  </si>
  <si>
    <t>611942142965</t>
  </si>
  <si>
    <t>20611942171389</t>
  </si>
  <si>
    <t>A603</t>
  </si>
  <si>
    <t>03373</t>
  </si>
  <si>
    <t>WYE, STREET, REDUCING</t>
  </si>
  <si>
    <t>611942030606</t>
  </si>
  <si>
    <t>20611942138597</t>
  </si>
  <si>
    <t>03375</t>
  </si>
  <si>
    <t>611942134649</t>
  </si>
  <si>
    <t>20611942164473</t>
  </si>
  <si>
    <t>A611</t>
  </si>
  <si>
    <t>02838</t>
  </si>
  <si>
    <t>DOUBLE WYE</t>
  </si>
  <si>
    <t>611942030620</t>
  </si>
  <si>
    <t>20611942138603</t>
  </si>
  <si>
    <t>02839</t>
  </si>
  <si>
    <t>611942030637</t>
  </si>
  <si>
    <t>20611942138627</t>
  </si>
  <si>
    <t>02840</t>
  </si>
  <si>
    <t>611942030644</t>
  </si>
  <si>
    <t>20611942126143</t>
  </si>
  <si>
    <t>02841</t>
  </si>
  <si>
    <t>611942030651</t>
  </si>
  <si>
    <t>20611942138658</t>
  </si>
  <si>
    <t>A612</t>
  </si>
  <si>
    <t>02847</t>
  </si>
  <si>
    <t>DOUBLE WYE REDUCING</t>
  </si>
  <si>
    <t>611942030668</t>
  </si>
  <si>
    <t>20611942138665</t>
  </si>
  <si>
    <t>02844</t>
  </si>
  <si>
    <t>611942030682</t>
  </si>
  <si>
    <t>20611942138672</t>
  </si>
  <si>
    <t>02846</t>
  </si>
  <si>
    <t>611942030705</t>
  </si>
  <si>
    <t>20611942138689</t>
  </si>
  <si>
    <t>A700</t>
  </si>
  <si>
    <t>03466</t>
  </si>
  <si>
    <t>RETURN BEND</t>
  </si>
  <si>
    <t>611942030743</t>
  </si>
  <si>
    <t>20611942138696</t>
  </si>
  <si>
    <t>03467</t>
  </si>
  <si>
    <t>611942030750</t>
  </si>
  <si>
    <t>20611942138719</t>
  </si>
  <si>
    <t>03468</t>
  </si>
  <si>
    <t>611942030767</t>
  </si>
  <si>
    <t>20611942138726</t>
  </si>
  <si>
    <t>03469</t>
  </si>
  <si>
    <t>611942030774</t>
  </si>
  <si>
    <t>20611942138733</t>
  </si>
  <si>
    <t>A704P</t>
  </si>
  <si>
    <t>02975</t>
  </si>
  <si>
    <t>TAIL PIECE ADAPTER W/ 2 SIZE SJ WASHERS</t>
  </si>
  <si>
    <t>611942030811</t>
  </si>
  <si>
    <t>20611942138740</t>
  </si>
  <si>
    <t>A706X</t>
  </si>
  <si>
    <t>02214</t>
  </si>
  <si>
    <t>P-TRAP W / SOLVENT WELD JOINT</t>
  </si>
  <si>
    <t>611942030842</t>
  </si>
  <si>
    <t>20611942138764</t>
  </si>
  <si>
    <t>02222</t>
  </si>
  <si>
    <t>611942030859</t>
  </si>
  <si>
    <t>20611942138795</t>
  </si>
  <si>
    <t>02230</t>
  </si>
  <si>
    <t>611942030866</t>
  </si>
  <si>
    <t>20611942138825</t>
  </si>
  <si>
    <t>02231</t>
  </si>
  <si>
    <t>611942030873</t>
  </si>
  <si>
    <t>20611942138832</t>
  </si>
  <si>
    <t>A707X</t>
  </si>
  <si>
    <t>02223</t>
  </si>
  <si>
    <t>P-TRAP W / SOLVENT WELD JOINT &amp; CLEAN OUT</t>
  </si>
  <si>
    <t>611942030927</t>
  </si>
  <si>
    <t>20611942138849</t>
  </si>
  <si>
    <t>02224</t>
  </si>
  <si>
    <t>611942030934</t>
  </si>
  <si>
    <t>20611942138863</t>
  </si>
  <si>
    <t>A708P</t>
  </si>
  <si>
    <t>02215</t>
  </si>
  <si>
    <t>P-TRAP W / UNION</t>
  </si>
  <si>
    <t>611942030965</t>
  </si>
  <si>
    <t>20611942138887</t>
  </si>
  <si>
    <t>02216</t>
  </si>
  <si>
    <t>611942030972</t>
  </si>
  <si>
    <t>20611942138900</t>
  </si>
  <si>
    <t>A711M</t>
  </si>
  <si>
    <t>02221</t>
  </si>
  <si>
    <t>LA P-TRAP W /UNION &amp; 1 PIECE POLY NUT</t>
  </si>
  <si>
    <t>611942031023</t>
  </si>
  <si>
    <t>20611942138931</t>
  </si>
  <si>
    <t>A711P</t>
  </si>
  <si>
    <t xml:space="preserve">1 1/4 x 1 1/2 </t>
  </si>
  <si>
    <t>02220</t>
  </si>
  <si>
    <t>LA P-TRAP W /UNION &amp; 2 SIZE SJ WASHERS</t>
  </si>
  <si>
    <t>611942132812</t>
  </si>
  <si>
    <t>20611942163766</t>
  </si>
  <si>
    <t>A720X</t>
  </si>
  <si>
    <t>3 x 6 x 1 1/2</t>
  </si>
  <si>
    <t>03100</t>
  </si>
  <si>
    <t>DRUM TRAP W / CLEANOUT</t>
  </si>
  <si>
    <t>611942031061</t>
  </si>
  <si>
    <t>20611942138955</t>
  </si>
  <si>
    <t>A800</t>
  </si>
  <si>
    <t>02902</t>
  </si>
  <si>
    <t>CLOSET FLANGE</t>
  </si>
  <si>
    <t>611942031092</t>
  </si>
  <si>
    <t>20611942138986</t>
  </si>
  <si>
    <t>A800S</t>
  </si>
  <si>
    <t>02903</t>
  </si>
  <si>
    <t>CLOSET FLANGE - W / STOP - HUB</t>
  </si>
  <si>
    <t>611942041978</t>
  </si>
  <si>
    <t>20611942139006</t>
  </si>
  <si>
    <t>A800KO</t>
  </si>
  <si>
    <t>02254</t>
  </si>
  <si>
    <t>CLOSET FLANGE - HUB  W / KNOCK OUT</t>
  </si>
  <si>
    <t>611942031108</t>
  </si>
  <si>
    <t>20611942138993</t>
  </si>
  <si>
    <t>A801</t>
  </si>
  <si>
    <t>02919</t>
  </si>
  <si>
    <t>CLOSET FLANGE - SPIGOT REDUCING</t>
  </si>
  <si>
    <t>611942031122</t>
  </si>
  <si>
    <t>20611942139013</t>
  </si>
  <si>
    <t>A808</t>
  </si>
  <si>
    <t>02260</t>
  </si>
  <si>
    <t>CLOSET FLANGE - MALE</t>
  </si>
  <si>
    <t>611942142941</t>
  </si>
  <si>
    <t>20611942171358</t>
  </si>
  <si>
    <t>A810</t>
  </si>
  <si>
    <t>02256</t>
  </si>
  <si>
    <t>CLOSET FLANGE - HUB,  ADJ PLASTIC RING</t>
  </si>
  <si>
    <t>611942101900</t>
  </si>
  <si>
    <t>20611942139068</t>
  </si>
  <si>
    <t>A810S</t>
  </si>
  <si>
    <t>02251</t>
  </si>
  <si>
    <t>CLOSET FLANGE - HUB,  ADJ PLASTIC RING W / STOP</t>
  </si>
  <si>
    <t>611942101894</t>
  </si>
  <si>
    <t>20611942139051</t>
  </si>
  <si>
    <t>A811</t>
  </si>
  <si>
    <t>02227</t>
  </si>
  <si>
    <t>CLOSET FLANGE - HUB,  ADJ METAL RING, EPOXY COATED</t>
  </si>
  <si>
    <t>611942031160</t>
  </si>
  <si>
    <t>20611942139020</t>
  </si>
  <si>
    <t>02226</t>
  </si>
  <si>
    <t>611942031177</t>
  </si>
  <si>
    <t>20611942139044</t>
  </si>
  <si>
    <t>A812</t>
  </si>
  <si>
    <t>02228</t>
  </si>
  <si>
    <t>CLOSET FLANGE - SPIGOT,  ADJ METAL RING, EPOXY COATED</t>
  </si>
  <si>
    <t>611942031207</t>
  </si>
  <si>
    <t>20611942139075</t>
  </si>
  <si>
    <t>02229</t>
  </si>
  <si>
    <t>611942031214</t>
  </si>
  <si>
    <t>20611942139082</t>
  </si>
  <si>
    <t>A812P</t>
  </si>
  <si>
    <t>02252</t>
  </si>
  <si>
    <t>CLOSET FLANGE - SPIGOT,  ADJ PLASTIC RING</t>
  </si>
  <si>
    <t>611942101917</t>
  </si>
  <si>
    <t>20611942139105</t>
  </si>
  <si>
    <t>A815</t>
  </si>
  <si>
    <t>4 x 4 / 4 x 3</t>
  </si>
  <si>
    <t>02255</t>
  </si>
  <si>
    <t>FLUSH CLOSET FLANGE (INSIDE 4", OUTSIDE 3")</t>
  </si>
  <si>
    <t>611942031245</t>
  </si>
  <si>
    <t>20611942139129</t>
  </si>
  <si>
    <t>A820</t>
  </si>
  <si>
    <t>02920</t>
  </si>
  <si>
    <t>OFFSET CLOSET FLANGE - HUB, ADJ METAL RING, EPOXY COATED</t>
  </si>
  <si>
    <t>611942031269</t>
  </si>
  <si>
    <t>20611942139143</t>
  </si>
  <si>
    <t>A820P</t>
  </si>
  <si>
    <t xml:space="preserve">4 x 3 </t>
  </si>
  <si>
    <t>03040</t>
  </si>
  <si>
    <t>OFFSET CLOSET FLANGE - HUB, ADJ PLASTIC RING</t>
  </si>
  <si>
    <t>611942101931</t>
  </si>
  <si>
    <t>20611942139150</t>
  </si>
  <si>
    <t>A824</t>
  </si>
  <si>
    <t>02210</t>
  </si>
  <si>
    <t>CLOSET FLANGE - SPIGOT, ADJ METAL RING, EXTND 4" SPIGOT</t>
  </si>
  <si>
    <t>611942031290</t>
  </si>
  <si>
    <t>20611942139167</t>
  </si>
  <si>
    <t>A900</t>
  </si>
  <si>
    <t>03418</t>
  </si>
  <si>
    <t>SWIVEL TRAY PLUG ADAPTER W WASHER</t>
  </si>
  <si>
    <t>611942041619</t>
  </si>
  <si>
    <t>20611942139198</t>
  </si>
  <si>
    <t>A900X</t>
  </si>
  <si>
    <t>03013</t>
  </si>
  <si>
    <t>EXTENDED SWIVEL TRAY PLUG ADAPTER W WASHER</t>
  </si>
  <si>
    <t>611942134632</t>
  </si>
  <si>
    <t>20611942165517</t>
  </si>
  <si>
    <t>A910</t>
  </si>
  <si>
    <t>03421</t>
  </si>
  <si>
    <t>611942041626</t>
  </si>
  <si>
    <t>20611942139211</t>
  </si>
  <si>
    <t xml:space="preserve"> * Call your representative for availability.</t>
  </si>
  <si>
    <t>List prices per CPF's ABS-619</t>
  </si>
  <si>
    <t>PVC DWV FITTINGS</t>
  </si>
  <si>
    <t>EA UPC</t>
  </si>
  <si>
    <t>P100</t>
  </si>
  <si>
    <t>05932</t>
  </si>
  <si>
    <t>611942031887</t>
  </si>
  <si>
    <t>20611942127348</t>
  </si>
  <si>
    <t>05933</t>
  </si>
  <si>
    <t>611942031894</t>
  </si>
  <si>
    <t>20611942127362</t>
  </si>
  <si>
    <t>05934</t>
  </si>
  <si>
    <t>611942031900</t>
  </si>
  <si>
    <t>20611942127393</t>
  </si>
  <si>
    <t>05935</t>
  </si>
  <si>
    <t>611942031917</t>
  </si>
  <si>
    <t>20611942127423</t>
  </si>
  <si>
    <t>05936</t>
  </si>
  <si>
    <t>611942031924</t>
  </si>
  <si>
    <t>20611942127454</t>
  </si>
  <si>
    <t>06143</t>
  </si>
  <si>
    <t>611942031931</t>
  </si>
  <si>
    <t>20611942126174</t>
  </si>
  <si>
    <t>06145</t>
  </si>
  <si>
    <t>611942031948</t>
  </si>
  <si>
    <t>20611942127492</t>
  </si>
  <si>
    <t>06151</t>
  </si>
  <si>
    <t>611942031962</t>
  </si>
  <si>
    <t>30012871061517</t>
  </si>
  <si>
    <t>P101</t>
  </si>
  <si>
    <t>05868</t>
  </si>
  <si>
    <t>611942031979</t>
  </si>
  <si>
    <t>20611942127508</t>
  </si>
  <si>
    <t>05866</t>
  </si>
  <si>
    <t>611942031986</t>
  </si>
  <si>
    <t>20611942127522</t>
  </si>
  <si>
    <t>05867</t>
  </si>
  <si>
    <t>611942031993</t>
  </si>
  <si>
    <t>20611942127553</t>
  </si>
  <si>
    <t>05869</t>
  </si>
  <si>
    <t>611942032006</t>
  </si>
  <si>
    <t>20611942127584</t>
  </si>
  <si>
    <t>06396</t>
  </si>
  <si>
    <t>611942032013</t>
  </si>
  <si>
    <t>20611942127614</t>
  </si>
  <si>
    <t>06147</t>
  </si>
  <si>
    <t>611942032020</t>
  </si>
  <si>
    <t>20611942127645</t>
  </si>
  <si>
    <t>P102</t>
  </si>
  <si>
    <t>1 1/2 x 2</t>
  </si>
  <si>
    <t>05948</t>
  </si>
  <si>
    <t>611942032037</t>
  </si>
  <si>
    <t>20611942127676</t>
  </si>
  <si>
    <t>1 1/2 x 3</t>
  </si>
  <si>
    <t>05949</t>
  </si>
  <si>
    <t>611942032044</t>
  </si>
  <si>
    <t>20611942127706</t>
  </si>
  <si>
    <t>2 x 3</t>
  </si>
  <si>
    <t>05950</t>
  </si>
  <si>
    <t>611942032051</t>
  </si>
  <si>
    <t>20611942127720</t>
  </si>
  <si>
    <t>2 x 4</t>
  </si>
  <si>
    <t>05951</t>
  </si>
  <si>
    <t>611942032068</t>
  </si>
  <si>
    <t>20611942127751</t>
  </si>
  <si>
    <t>05952</t>
  </si>
  <si>
    <t>611942032075</t>
  </si>
  <si>
    <t>20611942127775</t>
  </si>
  <si>
    <t>4 x 6</t>
  </si>
  <si>
    <t>05981</t>
  </si>
  <si>
    <t>611942110742</t>
  </si>
  <si>
    <t>20611942126884</t>
  </si>
  <si>
    <t>P103P</t>
  </si>
  <si>
    <t>06393</t>
  </si>
  <si>
    <t>611942032129</t>
  </si>
  <si>
    <t>30012871063931</t>
  </si>
  <si>
    <t>06379</t>
  </si>
  <si>
    <t>611942032112</t>
  </si>
  <si>
    <t>50012871063799</t>
  </si>
  <si>
    <t>P103R</t>
  </si>
  <si>
    <t>06389</t>
  </si>
  <si>
    <t>611942041398</t>
  </si>
  <si>
    <t>30012871063894</t>
  </si>
  <si>
    <t>P103W</t>
  </si>
  <si>
    <t>06410</t>
  </si>
  <si>
    <t>611942124794</t>
  </si>
  <si>
    <t>20611942159103</t>
  </si>
  <si>
    <t>06390</t>
  </si>
  <si>
    <t>611942125449</t>
  </si>
  <si>
    <t>50012871063904</t>
  </si>
  <si>
    <t>06409</t>
  </si>
  <si>
    <t>611942132829</t>
  </si>
  <si>
    <t>20611942163773</t>
  </si>
  <si>
    <t>P103X</t>
  </si>
  <si>
    <t>06392</t>
  </si>
  <si>
    <t>611942032150</t>
  </si>
  <si>
    <t>30012871063924</t>
  </si>
  <si>
    <t>06378</t>
  </si>
  <si>
    <t>611942032143</t>
  </si>
  <si>
    <t>50012871063782</t>
  </si>
  <si>
    <t>P104P</t>
  </si>
  <si>
    <t>06381</t>
  </si>
  <si>
    <t>611942125371</t>
  </si>
  <si>
    <t>30012871063818</t>
  </si>
  <si>
    <t>06377</t>
  </si>
  <si>
    <t>611942032242</t>
  </si>
  <si>
    <t>30012871063771</t>
  </si>
  <si>
    <t>06395</t>
  </si>
  <si>
    <t>611942032235</t>
  </si>
  <si>
    <t>30012871063955</t>
  </si>
  <si>
    <t>P104R</t>
  </si>
  <si>
    <t>06399</t>
  </si>
  <si>
    <t>TRAP ADAPTER FEMALE W / P-NUT &amp; WASHER</t>
  </si>
  <si>
    <t>611942041404</t>
  </si>
  <si>
    <t>20611942128048</t>
  </si>
  <si>
    <t>P104W</t>
  </si>
  <si>
    <t>06380</t>
  </si>
  <si>
    <t>611942132836</t>
  </si>
  <si>
    <t>30012871063801</t>
  </si>
  <si>
    <t>06383</t>
  </si>
  <si>
    <t>611942124787</t>
  </si>
  <si>
    <t>30012871063832</t>
  </si>
  <si>
    <t>06382</t>
  </si>
  <si>
    <t>611942124848</t>
  </si>
  <si>
    <t>30012871063825</t>
  </si>
  <si>
    <t>06384</t>
  </si>
  <si>
    <t>611942132843</t>
  </si>
  <si>
    <t>30012871063849</t>
  </si>
  <si>
    <t>P104X</t>
  </si>
  <si>
    <t>06376</t>
  </si>
  <si>
    <t>611942032280</t>
  </si>
  <si>
    <t>30012871063764</t>
  </si>
  <si>
    <t>06394</t>
  </si>
  <si>
    <t>611942032273</t>
  </si>
  <si>
    <t>30012871063948</t>
  </si>
  <si>
    <t>P105</t>
  </si>
  <si>
    <t>05922</t>
  </si>
  <si>
    <t>611942032334</t>
  </si>
  <si>
    <t>20611942128116</t>
  </si>
  <si>
    <t>05923</t>
  </si>
  <si>
    <t>611942032341</t>
  </si>
  <si>
    <t>20611942128147</t>
  </si>
  <si>
    <t>05924</t>
  </si>
  <si>
    <t>611942032358</t>
  </si>
  <si>
    <t>20611942128178</t>
  </si>
  <si>
    <t>05925</t>
  </si>
  <si>
    <t>611942032365</t>
  </si>
  <si>
    <t>20611942128208</t>
  </si>
  <si>
    <t>06148</t>
  </si>
  <si>
    <t>611942032372</t>
  </si>
  <si>
    <t>20611942128239</t>
  </si>
  <si>
    <t>P105SW</t>
  </si>
  <si>
    <t>06418</t>
  </si>
  <si>
    <t xml:space="preserve"> SWIVEL FITTING CLEANOUT ADAPTER</t>
  </si>
  <si>
    <t>611942142224</t>
  </si>
  <si>
    <t>20611942170023</t>
  </si>
  <si>
    <t>P105X</t>
  </si>
  <si>
    <t>06001</t>
  </si>
  <si>
    <t>611942032396</t>
  </si>
  <si>
    <t>20611942128260</t>
  </si>
  <si>
    <t>06002</t>
  </si>
  <si>
    <t>611942032402</t>
  </si>
  <si>
    <t>20611942128284</t>
  </si>
  <si>
    <t>06003</t>
  </si>
  <si>
    <t>611942032419</t>
  </si>
  <si>
    <t>20611942128307</t>
  </si>
  <si>
    <t>06004</t>
  </si>
  <si>
    <t>611942032426</t>
  </si>
  <si>
    <t>20611942128321</t>
  </si>
  <si>
    <t>06005</t>
  </si>
  <si>
    <t>611942032433</t>
  </si>
  <si>
    <t>20611942128345</t>
  </si>
  <si>
    <t>P106</t>
  </si>
  <si>
    <t>05938</t>
  </si>
  <si>
    <t>611942032518</t>
  </si>
  <si>
    <t>20611942128352</t>
  </si>
  <si>
    <t>05939</t>
  </si>
  <si>
    <t>611942032525</t>
  </si>
  <si>
    <t>20611942128383</t>
  </si>
  <si>
    <t>05941</t>
  </si>
  <si>
    <t>611942032532</t>
  </si>
  <si>
    <t>20611942128413</t>
  </si>
  <si>
    <t>05942</t>
  </si>
  <si>
    <t>611942032549</t>
  </si>
  <si>
    <t>20611942128444</t>
  </si>
  <si>
    <t>06146</t>
  </si>
  <si>
    <t>611942032556</t>
  </si>
  <si>
    <t>20611942128475</t>
  </si>
  <si>
    <t>P107</t>
  </si>
  <si>
    <t>05904</t>
  </si>
  <si>
    <t>611942032617</t>
  </si>
  <si>
    <t>20611942128512</t>
  </si>
  <si>
    <t>05905</t>
  </si>
  <si>
    <t>611942032624</t>
  </si>
  <si>
    <t>20611942128536</t>
  </si>
  <si>
    <t>05906</t>
  </si>
  <si>
    <t>611942032631</t>
  </si>
  <si>
    <t>20611942128543</t>
  </si>
  <si>
    <t>05907</t>
  </si>
  <si>
    <t>611942032648</t>
  </si>
  <si>
    <t>20611942128574</t>
  </si>
  <si>
    <t>05908</t>
  </si>
  <si>
    <t>611942032655</t>
  </si>
  <si>
    <t>20611942128604</t>
  </si>
  <si>
    <t>05910</t>
  </si>
  <si>
    <t>611942032662</t>
  </si>
  <si>
    <t>20611942128635</t>
  </si>
  <si>
    <t>05909</t>
  </si>
  <si>
    <t>611942032679</t>
  </si>
  <si>
    <t>20611942128659</t>
  </si>
  <si>
    <t>P107S</t>
  </si>
  <si>
    <t>06144</t>
  </si>
  <si>
    <t>611942032686</t>
  </si>
  <si>
    <t>20611942128673</t>
  </si>
  <si>
    <t>8 x 6</t>
  </si>
  <si>
    <t>06149</t>
  </si>
  <si>
    <t>611942032693</t>
  </si>
  <si>
    <t>20611942128710</t>
  </si>
  <si>
    <t>P108</t>
  </si>
  <si>
    <t>05913</t>
  </si>
  <si>
    <t>FLUSH BUSHING (SP X FPT)</t>
  </si>
  <si>
    <t>611942032747</t>
  </si>
  <si>
    <t>20611942128727</t>
  </si>
  <si>
    <t>P109</t>
  </si>
  <si>
    <t>05931</t>
  </si>
  <si>
    <t>611942032853</t>
  </si>
  <si>
    <t>20611942128734</t>
  </si>
  <si>
    <t>05927</t>
  </si>
  <si>
    <t>611942032860</t>
  </si>
  <si>
    <t>20611942128772</t>
  </si>
  <si>
    <t>05928</t>
  </si>
  <si>
    <t>611942032884</t>
  </si>
  <si>
    <t>20611942128802</t>
  </si>
  <si>
    <t>05929</t>
  </si>
  <si>
    <t>611942032891</t>
  </si>
  <si>
    <t>20611942128826</t>
  </si>
  <si>
    <t>05930</t>
  </si>
  <si>
    <t>611942032907</t>
  </si>
  <si>
    <t>20611942128840</t>
  </si>
  <si>
    <t>1 1/4 x 1 1/2</t>
  </si>
  <si>
    <t>05926</t>
  </si>
  <si>
    <t>611942032877</t>
  </si>
  <si>
    <t>20611942128758</t>
  </si>
  <si>
    <t>P110</t>
  </si>
  <si>
    <t>06015</t>
  </si>
  <si>
    <t>FLUSH CLEANOUT PLUG</t>
  </si>
  <si>
    <t>611942032938</t>
  </si>
  <si>
    <t>20611942128888</t>
  </si>
  <si>
    <t>06017</t>
  </si>
  <si>
    <t>FLUSH C/O PLUG</t>
  </si>
  <si>
    <t>611942032914</t>
  </si>
  <si>
    <t>20611942128864</t>
  </si>
  <si>
    <t>06018</t>
  </si>
  <si>
    <t>611942032921</t>
  </si>
  <si>
    <t>20611942128871</t>
  </si>
  <si>
    <t>P111</t>
  </si>
  <si>
    <t>06386</t>
  </si>
  <si>
    <t>611942032983</t>
  </si>
  <si>
    <t>30012871063863</t>
  </si>
  <si>
    <t>06385</t>
  </si>
  <si>
    <t>611942032990</t>
  </si>
  <si>
    <t>30012871063856</t>
  </si>
  <si>
    <t>06366</t>
  </si>
  <si>
    <t>611942133451</t>
  </si>
  <si>
    <t>20611942164176</t>
  </si>
  <si>
    <t>06387</t>
  </si>
  <si>
    <t>611942125548</t>
  </si>
  <si>
    <t>50012871063874</t>
  </si>
  <si>
    <t>P113</t>
  </si>
  <si>
    <t>06014</t>
  </si>
  <si>
    <t>TRAY PLUG ADAPTER</t>
  </si>
  <si>
    <t>611942134656</t>
  </si>
  <si>
    <t>20611942165494</t>
  </si>
  <si>
    <t>P116</t>
  </si>
  <si>
    <t>05977</t>
  </si>
  <si>
    <t>611942033010</t>
  </si>
  <si>
    <t>20611942128932</t>
  </si>
  <si>
    <t>05978</t>
  </si>
  <si>
    <t>611942033027</t>
  </si>
  <si>
    <t>20611942128949</t>
  </si>
  <si>
    <t>05979</t>
  </si>
  <si>
    <t>611942033034</t>
  </si>
  <si>
    <t>20611942128956</t>
  </si>
  <si>
    <t>05980</t>
  </si>
  <si>
    <t>611942033041</t>
  </si>
  <si>
    <t>20611942128963</t>
  </si>
  <si>
    <t>06057</t>
  </si>
  <si>
    <t>611942033058</t>
  </si>
  <si>
    <t>50012871060576</t>
  </si>
  <si>
    <t>06058</t>
  </si>
  <si>
    <t>611942102525</t>
  </si>
  <si>
    <t>30012871060589</t>
  </si>
  <si>
    <t>P117</t>
  </si>
  <si>
    <t>05970</t>
  </si>
  <si>
    <t>ADAPTER COUPLING S/D H X DWV HUB</t>
  </si>
  <si>
    <t>611942134625</t>
  </si>
  <si>
    <t>20611942164480</t>
  </si>
  <si>
    <t>05963</t>
  </si>
  <si>
    <t>611942033089</t>
  </si>
  <si>
    <t>20611942129021</t>
  </si>
  <si>
    <t>05962</t>
  </si>
  <si>
    <t>611942033072</t>
  </si>
  <si>
    <t>20611942129007</t>
  </si>
  <si>
    <t>P117X</t>
  </si>
  <si>
    <t>05992</t>
  </si>
  <si>
    <t>ADAPTER COUPLING S/D SP X DWV HUB</t>
  </si>
  <si>
    <t>611942133499</t>
  </si>
  <si>
    <t>20611942165562</t>
  </si>
  <si>
    <t>P118</t>
  </si>
  <si>
    <t>05990</t>
  </si>
  <si>
    <t>611942033096</t>
  </si>
  <si>
    <t>20611942129045</t>
  </si>
  <si>
    <t>05991</t>
  </si>
  <si>
    <t>611942033102</t>
  </si>
  <si>
    <t>20611942129076</t>
  </si>
  <si>
    <t>P119</t>
  </si>
  <si>
    <t>05802</t>
  </si>
  <si>
    <t>NO-HUB ADAPT</t>
  </si>
  <si>
    <t>611942033119</t>
  </si>
  <si>
    <t>20611942129106</t>
  </si>
  <si>
    <t>05954</t>
  </si>
  <si>
    <t>611942033126</t>
  </si>
  <si>
    <t>20611942129113</t>
  </si>
  <si>
    <t>05955</t>
  </si>
  <si>
    <t>611942033140</t>
  </si>
  <si>
    <t>20611942129137</t>
  </si>
  <si>
    <t>05956</t>
  </si>
  <si>
    <t>611942033164</t>
  </si>
  <si>
    <t>20611942129144</t>
  </si>
  <si>
    <t>05953</t>
  </si>
  <si>
    <t>611942033157</t>
  </si>
  <si>
    <t>20611942129151</t>
  </si>
  <si>
    <t>P122</t>
  </si>
  <si>
    <t>05944</t>
  </si>
  <si>
    <t>SPIGOT ADAPTER CAST IRON</t>
  </si>
  <si>
    <t>611942033171</t>
  </si>
  <si>
    <t>20611942129168</t>
  </si>
  <si>
    <t>05946</t>
  </si>
  <si>
    <t>611942033195</t>
  </si>
  <si>
    <t>20611942129199</t>
  </si>
  <si>
    <t>P123</t>
  </si>
  <si>
    <t>05957</t>
  </si>
  <si>
    <t>611942033201</t>
  </si>
  <si>
    <t>20611942129212</t>
  </si>
  <si>
    <t>05958</t>
  </si>
  <si>
    <t>611942033218</t>
  </si>
  <si>
    <t>20611942129236</t>
  </si>
  <si>
    <t>05959</t>
  </si>
  <si>
    <t>611942033225</t>
  </si>
  <si>
    <t>20611942129250</t>
  </si>
  <si>
    <t>P123R</t>
  </si>
  <si>
    <t>05961</t>
  </si>
  <si>
    <t>HUB ADAPTER CAST IRON INCREASER</t>
  </si>
  <si>
    <t>611942033232</t>
  </si>
  <si>
    <t>20611942129267</t>
  </si>
  <si>
    <t>05960</t>
  </si>
  <si>
    <t>611942033263</t>
  </si>
  <si>
    <t>20611942129281</t>
  </si>
  <si>
    <t>P130</t>
  </si>
  <si>
    <t>05965</t>
  </si>
  <si>
    <t>611942033379</t>
  </si>
  <si>
    <t>20611942129304</t>
  </si>
  <si>
    <t>05966</t>
  </si>
  <si>
    <t>611942033386</t>
  </si>
  <si>
    <t>20611942129328</t>
  </si>
  <si>
    <t>05967</t>
  </si>
  <si>
    <t>611942033393</t>
  </si>
  <si>
    <t>20611942129359</t>
  </si>
  <si>
    <t>05968</t>
  </si>
  <si>
    <t>611942033409</t>
  </si>
  <si>
    <t>20611942129380</t>
  </si>
  <si>
    <t>05969</t>
  </si>
  <si>
    <t>611942033416</t>
  </si>
  <si>
    <t>20611942129410</t>
  </si>
  <si>
    <t>P131</t>
  </si>
  <si>
    <t>05411</t>
  </si>
  <si>
    <t>TEST CAP</t>
  </si>
  <si>
    <t>611942052851</t>
  </si>
  <si>
    <t>20611942052855</t>
  </si>
  <si>
    <t>05412</t>
  </si>
  <si>
    <t>611942052875</t>
  </si>
  <si>
    <t>20611942052879</t>
  </si>
  <si>
    <t>05413</t>
  </si>
  <si>
    <t>611942052882</t>
  </si>
  <si>
    <t>20611942052886</t>
  </si>
  <si>
    <t>05414</t>
  </si>
  <si>
    <t>611942052899</t>
  </si>
  <si>
    <t>20611942052893</t>
  </si>
  <si>
    <t>P140</t>
  </si>
  <si>
    <t>05744</t>
  </si>
  <si>
    <t>611942041312</t>
  </si>
  <si>
    <t>20611942041316</t>
  </si>
  <si>
    <t>05741</t>
  </si>
  <si>
    <t>611942033331</t>
  </si>
  <si>
    <t>20611942033335</t>
  </si>
  <si>
    <t>P300</t>
  </si>
  <si>
    <t>05875</t>
  </si>
  <si>
    <t>611942033546</t>
  </si>
  <si>
    <t>20611942129496</t>
  </si>
  <si>
    <t>05876</t>
  </si>
  <si>
    <t>611942033553</t>
  </si>
  <si>
    <t>20611942129519</t>
  </si>
  <si>
    <t>05877</t>
  </si>
  <si>
    <t>611942033560</t>
  </si>
  <si>
    <t>20611942129540</t>
  </si>
  <si>
    <t>05878</t>
  </si>
  <si>
    <t>611942033577</t>
  </si>
  <si>
    <t>20611942129571</t>
  </si>
  <si>
    <t>05879</t>
  </si>
  <si>
    <t>611942033584</t>
  </si>
  <si>
    <t>20611942129601</t>
  </si>
  <si>
    <t>06130</t>
  </si>
  <si>
    <t>611942033591</t>
  </si>
  <si>
    <t>20611942129632</t>
  </si>
  <si>
    <t>06131</t>
  </si>
  <si>
    <t>611942033607</t>
  </si>
  <si>
    <t>20611942129663</t>
  </si>
  <si>
    <t>P300R</t>
  </si>
  <si>
    <t>06092</t>
  </si>
  <si>
    <t>611942041961</t>
  </si>
  <si>
    <t>30012871060923</t>
  </si>
  <si>
    <t>P300S</t>
  </si>
  <si>
    <t>06069</t>
  </si>
  <si>
    <t>611942033614</t>
  </si>
  <si>
    <t>30012871060695</t>
  </si>
  <si>
    <t>06070</t>
  </si>
  <si>
    <t>611942033621</t>
  </si>
  <si>
    <t>30012871060701</t>
  </si>
  <si>
    <t>P302</t>
  </si>
  <si>
    <t>05894</t>
  </si>
  <si>
    <t>611942033690</t>
  </si>
  <si>
    <t>20611942129731</t>
  </si>
  <si>
    <t>05880</t>
  </si>
  <si>
    <t>611942033706</t>
  </si>
  <si>
    <t>20611942129755</t>
  </si>
  <si>
    <t>05881</t>
  </si>
  <si>
    <t>611942033713</t>
  </si>
  <si>
    <t>20611942129786</t>
  </si>
  <si>
    <t>05882</t>
  </si>
  <si>
    <t>611942033720</t>
  </si>
  <si>
    <t>20611942129816</t>
  </si>
  <si>
    <t>05883</t>
  </si>
  <si>
    <t>611942033737</t>
  </si>
  <si>
    <t>20611942129847</t>
  </si>
  <si>
    <t>05889</t>
  </si>
  <si>
    <t>611942033744</t>
  </si>
  <si>
    <t>20611942129878</t>
  </si>
  <si>
    <t>P303</t>
  </si>
  <si>
    <t>06041</t>
  </si>
  <si>
    <t>611942033751</t>
  </si>
  <si>
    <t>30012871060411</t>
  </si>
  <si>
    <t>06042</t>
  </si>
  <si>
    <t>611942033768</t>
  </si>
  <si>
    <t>30012871060428</t>
  </si>
  <si>
    <t>06043</t>
  </si>
  <si>
    <t>611942033775</t>
  </si>
  <si>
    <t>50012871060439</t>
  </si>
  <si>
    <t>P304</t>
  </si>
  <si>
    <t>05871</t>
  </si>
  <si>
    <t>611942033782</t>
  </si>
  <si>
    <t>20611942129946</t>
  </si>
  <si>
    <t>05872</t>
  </si>
  <si>
    <t>611942033799</t>
  </si>
  <si>
    <t>20611942129977</t>
  </si>
  <si>
    <t>05873</t>
  </si>
  <si>
    <t>611942033805</t>
  </si>
  <si>
    <t>20611942130003</t>
  </si>
  <si>
    <t>05874</t>
  </si>
  <si>
    <t>611942033812</t>
  </si>
  <si>
    <t>20611942130034</t>
  </si>
  <si>
    <t>06012</t>
  </si>
  <si>
    <t>611942113491</t>
  </si>
  <si>
    <t>20611942155044</t>
  </si>
  <si>
    <t>P305</t>
  </si>
  <si>
    <t>06027</t>
  </si>
  <si>
    <t>LONG SWEEP 1/4 BEND W / HIGH HEEL INLET</t>
  </si>
  <si>
    <t>611942033836</t>
  </si>
  <si>
    <t>20611942125900</t>
  </si>
  <si>
    <t>P307</t>
  </si>
  <si>
    <t>06024</t>
  </si>
  <si>
    <t>611942033850</t>
  </si>
  <si>
    <t>20611942126211</t>
  </si>
  <si>
    <t>P309</t>
  </si>
  <si>
    <t>06060</t>
  </si>
  <si>
    <t>611942033867</t>
  </si>
  <si>
    <t>30012871060602</t>
  </si>
  <si>
    <t>06061</t>
  </si>
  <si>
    <t>611942033874</t>
  </si>
  <si>
    <t>30012871060619</t>
  </si>
  <si>
    <t>06063</t>
  </si>
  <si>
    <t>611942033881</t>
  </si>
  <si>
    <t>30012871060633</t>
  </si>
  <si>
    <t>06064</t>
  </si>
  <si>
    <t>611942033898</t>
  </si>
  <si>
    <t>30012871060640</t>
  </si>
  <si>
    <t>P310</t>
  </si>
  <si>
    <t>06026</t>
  </si>
  <si>
    <t>611942041534</t>
  </si>
  <si>
    <t>20611942130102</t>
  </si>
  <si>
    <t>P311</t>
  </si>
  <si>
    <t>06050</t>
  </si>
  <si>
    <t>LONG SWEEP 1/4 BEND W / SIDE INLET</t>
  </si>
  <si>
    <t>611942033911</t>
  </si>
  <si>
    <t>50012871060507</t>
  </si>
  <si>
    <t>P319</t>
  </si>
  <si>
    <t>05895</t>
  </si>
  <si>
    <t>611942033928</t>
  </si>
  <si>
    <t>20611942130119</t>
  </si>
  <si>
    <t>05896</t>
  </si>
  <si>
    <t>611942033935</t>
  </si>
  <si>
    <t>20611942130133</t>
  </si>
  <si>
    <t>05897</t>
  </si>
  <si>
    <t>611942033942</t>
  </si>
  <si>
    <t>20611942130164</t>
  </si>
  <si>
    <t>05982</t>
  </si>
  <si>
    <t>611942033959</t>
  </si>
  <si>
    <t>20611942130188</t>
  </si>
  <si>
    <t>P320</t>
  </si>
  <si>
    <t>06020</t>
  </si>
  <si>
    <t>611942033966</t>
  </si>
  <si>
    <t>20611942130218</t>
  </si>
  <si>
    <t>06021</t>
  </si>
  <si>
    <t>611942033973</t>
  </si>
  <si>
    <t>20611942130232</t>
  </si>
  <si>
    <t>06022</t>
  </si>
  <si>
    <t>611942033980</t>
  </si>
  <si>
    <t>20611942130256</t>
  </si>
  <si>
    <t>06023</t>
  </si>
  <si>
    <t>611942033997</t>
  </si>
  <si>
    <t>20611942130270</t>
  </si>
  <si>
    <t>P321</t>
  </si>
  <si>
    <t>05884</t>
  </si>
  <si>
    <t>611942034000</t>
  </si>
  <si>
    <t>20611942130294</t>
  </si>
  <si>
    <t>05885</t>
  </si>
  <si>
    <t>611942034017</t>
  </si>
  <si>
    <t>20611942130317</t>
  </si>
  <si>
    <t>05886</t>
  </si>
  <si>
    <t>611942034024</t>
  </si>
  <si>
    <t>20611942130348</t>
  </si>
  <si>
    <t>05887</t>
  </si>
  <si>
    <t>611942034031</t>
  </si>
  <si>
    <t>20611942130379</t>
  </si>
  <si>
    <t>05888</t>
  </si>
  <si>
    <t>611942034048</t>
  </si>
  <si>
    <t>20611942130409</t>
  </si>
  <si>
    <t>06132</t>
  </si>
  <si>
    <t>611942034055</t>
  </si>
  <si>
    <t>20611942130430</t>
  </si>
  <si>
    <t>06134</t>
  </si>
  <si>
    <t>611942034062</t>
  </si>
  <si>
    <t>20611942130461</t>
  </si>
  <si>
    <t>P323</t>
  </si>
  <si>
    <t>06016</t>
  </si>
  <si>
    <t>611942034079</t>
  </si>
  <si>
    <t>20611942130478</t>
  </si>
  <si>
    <t>05890</t>
  </si>
  <si>
    <t>611942034086</t>
  </si>
  <si>
    <t>20611942130492</t>
  </si>
  <si>
    <t>05891</t>
  </si>
  <si>
    <t>611942034093</t>
  </si>
  <si>
    <t>20611942130522</t>
  </si>
  <si>
    <t>05892</t>
  </si>
  <si>
    <t>611942034109</t>
  </si>
  <si>
    <t>20611942130553</t>
  </si>
  <si>
    <t>05893</t>
  </si>
  <si>
    <t>611942034116</t>
  </si>
  <si>
    <t>20611942130584</t>
  </si>
  <si>
    <t>06133</t>
  </si>
  <si>
    <t>611942034123</t>
  </si>
  <si>
    <t>20611942130614</t>
  </si>
  <si>
    <t>06136</t>
  </si>
  <si>
    <t>611942034130</t>
  </si>
  <si>
    <t>20611942130638</t>
  </si>
  <si>
    <t>P324</t>
  </si>
  <si>
    <t>05899</t>
  </si>
  <si>
    <t>611942034161</t>
  </si>
  <si>
    <t>20611942130645</t>
  </si>
  <si>
    <t>05900</t>
  </si>
  <si>
    <t>611942034178</t>
  </si>
  <si>
    <t>20611942130676</t>
  </si>
  <si>
    <t>05901</t>
  </si>
  <si>
    <t>611942034185</t>
  </si>
  <si>
    <t>20611942130706</t>
  </si>
  <si>
    <t>05983</t>
  </si>
  <si>
    <t>611942034192</t>
  </si>
  <si>
    <t>20611942130737</t>
  </si>
  <si>
    <t>05988</t>
  </si>
  <si>
    <t>611942034208</t>
  </si>
  <si>
    <t>20611942130768</t>
  </si>
  <si>
    <t>P326</t>
  </si>
  <si>
    <t>05984</t>
  </si>
  <si>
    <t>611942034215</t>
  </si>
  <si>
    <t>20611942130799</t>
  </si>
  <si>
    <t>05985</t>
  </si>
  <si>
    <t>611942034222</t>
  </si>
  <si>
    <t>20611942130812</t>
  </si>
  <si>
    <t>05986</t>
  </si>
  <si>
    <t>611942034239</t>
  </si>
  <si>
    <t>20611942130843</t>
  </si>
  <si>
    <t>05987</t>
  </si>
  <si>
    <t>611942034246</t>
  </si>
  <si>
    <t>20611942130874</t>
  </si>
  <si>
    <t>06011</t>
  </si>
  <si>
    <t>611942034253</t>
  </si>
  <si>
    <t>20611942130904</t>
  </si>
  <si>
    <t>P327</t>
  </si>
  <si>
    <t>06045</t>
  </si>
  <si>
    <t>611942034260</t>
  </si>
  <si>
    <t>30012871060459</t>
  </si>
  <si>
    <t>06046</t>
  </si>
  <si>
    <t>611942034277</t>
  </si>
  <si>
    <t>30012871060466</t>
  </si>
  <si>
    <t>06047</t>
  </si>
  <si>
    <t>611942034291</t>
  </si>
  <si>
    <t>50012871060477</t>
  </si>
  <si>
    <t>06049</t>
  </si>
  <si>
    <t>611942034284</t>
  </si>
  <si>
    <t>30012871060497</t>
  </si>
  <si>
    <t>P329</t>
  </si>
  <si>
    <t>06093</t>
  </si>
  <si>
    <t>611942034307</t>
  </si>
  <si>
    <t>20611942130980</t>
  </si>
  <si>
    <t>P330</t>
  </si>
  <si>
    <t>06107</t>
  </si>
  <si>
    <t>611942034314</t>
  </si>
  <si>
    <t>50012871061078</t>
  </si>
  <si>
    <t>P330X</t>
  </si>
  <si>
    <t>06108</t>
  </si>
  <si>
    <t>611942034321</t>
  </si>
  <si>
    <t>50012871061085</t>
  </si>
  <si>
    <t>P331</t>
  </si>
  <si>
    <t>06084</t>
  </si>
  <si>
    <t>611942034345</t>
  </si>
  <si>
    <t>30012871060848</t>
  </si>
  <si>
    <t>06085</t>
  </si>
  <si>
    <t>611942034352</t>
  </si>
  <si>
    <t>30012871060855</t>
  </si>
  <si>
    <t>06086</t>
  </si>
  <si>
    <t>611942034369</t>
  </si>
  <si>
    <t>50012871060866</t>
  </si>
  <si>
    <t>P333</t>
  </si>
  <si>
    <t>06088</t>
  </si>
  <si>
    <t>611942034413</t>
  </si>
  <si>
    <t>30012871060886</t>
  </si>
  <si>
    <t>06089</t>
  </si>
  <si>
    <t>611942034420</t>
  </si>
  <si>
    <t>30012871060893</t>
  </si>
  <si>
    <t>06090</t>
  </si>
  <si>
    <t>611942034437</t>
  </si>
  <si>
    <t>30012871060909</t>
  </si>
  <si>
    <t>P400</t>
  </si>
  <si>
    <t>05751</t>
  </si>
  <si>
    <t>611942034628</t>
  </si>
  <si>
    <t>20611942131215</t>
  </si>
  <si>
    <t>05752</t>
  </si>
  <si>
    <t>611942034635</t>
  </si>
  <si>
    <t>20611942131239</t>
  </si>
  <si>
    <t>05753</t>
  </si>
  <si>
    <t>611942034642</t>
  </si>
  <si>
    <t>20611942131260</t>
  </si>
  <si>
    <t>05754</t>
  </si>
  <si>
    <t>611942034659</t>
  </si>
  <si>
    <t>20611942126181</t>
  </si>
  <si>
    <t>05755</t>
  </si>
  <si>
    <t>611942034666</t>
  </si>
  <si>
    <t>20611942131307</t>
  </si>
  <si>
    <t>05756</t>
  </si>
  <si>
    <t>611942034673</t>
  </si>
  <si>
    <t>20611942131338</t>
  </si>
  <si>
    <t>05775</t>
  </si>
  <si>
    <t>611942034680</t>
  </si>
  <si>
    <t>20611942131369</t>
  </si>
  <si>
    <t>P401</t>
  </si>
  <si>
    <t>05761</t>
  </si>
  <si>
    <t>611942034697</t>
  </si>
  <si>
    <t>20611942131376</t>
  </si>
  <si>
    <t>05760</t>
  </si>
  <si>
    <t>611942034703</t>
  </si>
  <si>
    <t>20611942131406</t>
  </si>
  <si>
    <t>05758</t>
  </si>
  <si>
    <t>611942034710</t>
  </si>
  <si>
    <t>20611942131437</t>
  </si>
  <si>
    <t>05764</t>
  </si>
  <si>
    <t>611942034727</t>
  </si>
  <si>
    <t>20611942131468</t>
  </si>
  <si>
    <t>05763</t>
  </si>
  <si>
    <t>611942034734</t>
  </si>
  <si>
    <t>20611942131499</t>
  </si>
  <si>
    <t>05767</t>
  </si>
  <si>
    <t>611942034741</t>
  </si>
  <si>
    <t>20611942131529</t>
  </si>
  <si>
    <t>05765</t>
  </si>
  <si>
    <t>611942034758</t>
  </si>
  <si>
    <t>20611942131543</t>
  </si>
  <si>
    <t>05766</t>
  </si>
  <si>
    <t>611942034765</t>
  </si>
  <si>
    <t>20611942131574</t>
  </si>
  <si>
    <t>05768</t>
  </si>
  <si>
    <t>611942034772</t>
  </si>
  <si>
    <t>20611942126242</t>
  </si>
  <si>
    <t>P403</t>
  </si>
  <si>
    <t>06112</t>
  </si>
  <si>
    <t>611942034796</t>
  </si>
  <si>
    <t>30012871061128</t>
  </si>
  <si>
    <t>06113</t>
  </si>
  <si>
    <t>611942034802</t>
  </si>
  <si>
    <t>50012871061139</t>
  </si>
  <si>
    <t>06114</t>
  </si>
  <si>
    <t>611942034819</t>
  </si>
  <si>
    <t>50012871061146</t>
  </si>
  <si>
    <t>06120</t>
  </si>
  <si>
    <t>611942034826</t>
  </si>
  <si>
    <t>20611942131628</t>
  </si>
  <si>
    <t>P404</t>
  </si>
  <si>
    <t>06117</t>
  </si>
  <si>
    <t>611942034840</t>
  </si>
  <si>
    <t>20611942131642</t>
  </si>
  <si>
    <t>06118</t>
  </si>
  <si>
    <t>611942034857</t>
  </si>
  <si>
    <t>20611942131659</t>
  </si>
  <si>
    <t>06119</t>
  </si>
  <si>
    <t>611942034864</t>
  </si>
  <si>
    <t>20611942131666</t>
  </si>
  <si>
    <t>06121</t>
  </si>
  <si>
    <t>611942034871</t>
  </si>
  <si>
    <t>20611942131673</t>
  </si>
  <si>
    <t>P416</t>
  </si>
  <si>
    <t>05781</t>
  </si>
  <si>
    <t>611942035007</t>
  </si>
  <si>
    <t>20611942131680</t>
  </si>
  <si>
    <t>05782</t>
  </si>
  <si>
    <t>611942035014</t>
  </si>
  <si>
    <t>20611942131697</t>
  </si>
  <si>
    <t>4 x 4 x 4 x 2</t>
  </si>
  <si>
    <t>05784</t>
  </si>
  <si>
    <t>611942035021</t>
  </si>
  <si>
    <t>20611942131710</t>
  </si>
  <si>
    <t>P417</t>
  </si>
  <si>
    <t>05795</t>
  </si>
  <si>
    <t>611942035038</t>
  </si>
  <si>
    <t>20611942131727</t>
  </si>
  <si>
    <t>05796</t>
  </si>
  <si>
    <t>611942035045</t>
  </si>
  <si>
    <t>20611942131734</t>
  </si>
  <si>
    <t>05797</t>
  </si>
  <si>
    <t>611942035052</t>
  </si>
  <si>
    <t>20611942131758</t>
  </si>
  <si>
    <t>P418</t>
  </si>
  <si>
    <t>05811</t>
  </si>
  <si>
    <t>611942035076</t>
  </si>
  <si>
    <t>20611942131765</t>
  </si>
  <si>
    <t>4 x 4 x 4 x 2 x 2</t>
  </si>
  <si>
    <t>05808</t>
  </si>
  <si>
    <t>611942035083</t>
  </si>
  <si>
    <t>20611942131789</t>
  </si>
  <si>
    <t>P428</t>
  </si>
  <si>
    <t>05812</t>
  </si>
  <si>
    <t>611942035090</t>
  </si>
  <si>
    <t>20611942131796</t>
  </si>
  <si>
    <t>05813</t>
  </si>
  <si>
    <t>611942035106</t>
  </si>
  <si>
    <t>20611942131826</t>
  </si>
  <si>
    <t>05814</t>
  </si>
  <si>
    <t>611942035113</t>
  </si>
  <si>
    <t>20611942126280</t>
  </si>
  <si>
    <t>05815</t>
  </si>
  <si>
    <t>611942035120</t>
  </si>
  <si>
    <t>20611942131857</t>
  </si>
  <si>
    <t>P429</t>
  </si>
  <si>
    <t>05817</t>
  </si>
  <si>
    <t>611942035137</t>
  </si>
  <si>
    <t>20611942131888</t>
  </si>
  <si>
    <t>05818</t>
  </si>
  <si>
    <t>611942035144</t>
  </si>
  <si>
    <t>20611942131918</t>
  </si>
  <si>
    <t>05820</t>
  </si>
  <si>
    <t>611942035168</t>
  </si>
  <si>
    <t>20611942131949</t>
  </si>
  <si>
    <t>05240</t>
  </si>
  <si>
    <t>611942035182</t>
  </si>
  <si>
    <t>50012871052403</t>
  </si>
  <si>
    <t>05821</t>
  </si>
  <si>
    <t>611942035199</t>
  </si>
  <si>
    <t>20611942131994</t>
  </si>
  <si>
    <t>P438</t>
  </si>
  <si>
    <t>3 x 3 x 3 x 3 x 2</t>
  </si>
  <si>
    <t>05772</t>
  </si>
  <si>
    <t>DOUBLE SANITARY TEE W / SIDE INLET</t>
  </si>
  <si>
    <t>611942035236</t>
  </si>
  <si>
    <t>20611942132021</t>
  </si>
  <si>
    <t>4 x 4 x 4 x 4 x 2</t>
  </si>
  <si>
    <t>05774</t>
  </si>
  <si>
    <t>611942035243</t>
  </si>
  <si>
    <t>20611942132038</t>
  </si>
  <si>
    <t>P439</t>
  </si>
  <si>
    <t>3 x 3 x 3 x 3 x 2 x 2</t>
  </si>
  <si>
    <t>05770</t>
  </si>
  <si>
    <t>DOUBLE SANITARY TEE W / RIGHT &amp; LEFT SIDE INLET</t>
  </si>
  <si>
    <t>611942035274</t>
  </si>
  <si>
    <t>20611942126303</t>
  </si>
  <si>
    <t>P441</t>
  </si>
  <si>
    <t>06403</t>
  </si>
  <si>
    <t>611942035304</t>
  </si>
  <si>
    <t>20611942132052</t>
  </si>
  <si>
    <t>06404</t>
  </si>
  <si>
    <t>611942035311</t>
  </si>
  <si>
    <t>20611942132069</t>
  </si>
  <si>
    <t>06405</t>
  </si>
  <si>
    <t>611942035328</t>
  </si>
  <si>
    <t>20611942132076</t>
  </si>
  <si>
    <t>06406</t>
  </si>
  <si>
    <t>611942035335</t>
  </si>
  <si>
    <t>20611942132083</t>
  </si>
  <si>
    <t>P444X</t>
  </si>
  <si>
    <t>05997</t>
  </si>
  <si>
    <t>611942035397</t>
  </si>
  <si>
    <t>20611942132106</t>
  </si>
  <si>
    <t>05998</t>
  </si>
  <si>
    <t>611942035403</t>
  </si>
  <si>
    <t>20611942132120</t>
  </si>
  <si>
    <t>05999</t>
  </si>
  <si>
    <t>611942035410</t>
  </si>
  <si>
    <t>20611942132144</t>
  </si>
  <si>
    <t>06000</t>
  </si>
  <si>
    <t>611942035427</t>
  </si>
  <si>
    <t>20611942132168</t>
  </si>
  <si>
    <t>P445</t>
  </si>
  <si>
    <t>06413</t>
  </si>
  <si>
    <t>611942035434</t>
  </si>
  <si>
    <t>30012871064136</t>
  </si>
  <si>
    <t>06414</t>
  </si>
  <si>
    <t>611942035441</t>
  </si>
  <si>
    <t>20611942132205</t>
  </si>
  <si>
    <t>06415</t>
  </si>
  <si>
    <t>611942035458</t>
  </si>
  <si>
    <t>20611942132229</t>
  </si>
  <si>
    <t>06416</t>
  </si>
  <si>
    <t>611942035465</t>
  </si>
  <si>
    <t>20611942132243</t>
  </si>
  <si>
    <t>06422</t>
  </si>
  <si>
    <t>611942102143</t>
  </si>
  <si>
    <t>20611942132267</t>
  </si>
  <si>
    <t>P445X</t>
  </si>
  <si>
    <t>05198</t>
  </si>
  <si>
    <t>FLUSH CLEANOUT TEE WITH PLUG</t>
  </si>
  <si>
    <t>611942035472</t>
  </si>
  <si>
    <t>30012871051983</t>
  </si>
  <si>
    <t>05199</t>
  </si>
  <si>
    <t>611942035489</t>
  </si>
  <si>
    <t>30012871051990</t>
  </si>
  <si>
    <t>05200</t>
  </si>
  <si>
    <t>611942035496</t>
  </si>
  <si>
    <t>30012871052003</t>
  </si>
  <si>
    <t>P447</t>
  </si>
  <si>
    <t>05235</t>
  </si>
  <si>
    <t>HORITZONTAL TWIN TEE</t>
  </si>
  <si>
    <t>611942035564</t>
  </si>
  <si>
    <t>30012871052355</t>
  </si>
  <si>
    <t>P448</t>
  </si>
  <si>
    <t>05237</t>
  </si>
  <si>
    <t>611942035571</t>
  </si>
  <si>
    <t>50012871052373</t>
  </si>
  <si>
    <t>05238</t>
  </si>
  <si>
    <t>611942035588</t>
  </si>
  <si>
    <t>20611942132335</t>
  </si>
  <si>
    <t>P449</t>
  </si>
  <si>
    <t>05794</t>
  </si>
  <si>
    <t>HUB UTILITY TEE</t>
  </si>
  <si>
    <t>611942035595</t>
  </si>
  <si>
    <t>20611942132366</t>
  </si>
  <si>
    <t>P500</t>
  </si>
  <si>
    <t>05246</t>
  </si>
  <si>
    <t>611942041558</t>
  </si>
  <si>
    <t>30012871052461</t>
  </si>
  <si>
    <t>05249</t>
  </si>
  <si>
    <t>611942041565</t>
  </si>
  <si>
    <t>30012871052492</t>
  </si>
  <si>
    <t>05247</t>
  </si>
  <si>
    <t>611942041480</t>
  </si>
  <si>
    <t>50012871052472</t>
  </si>
  <si>
    <t>05244</t>
  </si>
  <si>
    <t>611942048960</t>
  </si>
  <si>
    <t>30012871052447</t>
  </si>
  <si>
    <t>P501</t>
  </si>
  <si>
    <t>05853</t>
  </si>
  <si>
    <t>611942035618</t>
  </si>
  <si>
    <t>20611942132427</t>
  </si>
  <si>
    <t>05858</t>
  </si>
  <si>
    <t>611942035625</t>
  </si>
  <si>
    <t>20611942132441</t>
  </si>
  <si>
    <t>05852</t>
  </si>
  <si>
    <t>611942035632</t>
  </si>
  <si>
    <t>20611942132472</t>
  </si>
  <si>
    <t>05860</t>
  </si>
  <si>
    <t>611942035649</t>
  </si>
  <si>
    <t>20611942132502</t>
  </si>
  <si>
    <t>P502</t>
  </si>
  <si>
    <t>05835</t>
  </si>
  <si>
    <t>611942035656</t>
  </si>
  <si>
    <t>20611942132533</t>
  </si>
  <si>
    <t>05865</t>
  </si>
  <si>
    <t>611942035670</t>
  </si>
  <si>
    <t>20611942132557</t>
  </si>
  <si>
    <t>05837</t>
  </si>
  <si>
    <t>611942035687</t>
  </si>
  <si>
    <t>20611942132571</t>
  </si>
  <si>
    <t>05857</t>
  </si>
  <si>
    <t>611942035694</t>
  </si>
  <si>
    <t>20611942132595</t>
  </si>
  <si>
    <t>05863</t>
  </si>
  <si>
    <t>611942035700</t>
  </si>
  <si>
    <t>20611942132618</t>
  </si>
  <si>
    <t>05864</t>
  </si>
  <si>
    <t>611942035717</t>
  </si>
  <si>
    <t>20611942132649</t>
  </si>
  <si>
    <t>P503</t>
  </si>
  <si>
    <t>05266</t>
  </si>
  <si>
    <t>COMBINATION WYE &amp; 1/8 BEND - TWO PIECE</t>
  </si>
  <si>
    <t>611942035748</t>
  </si>
  <si>
    <t>30012871052669</t>
  </si>
  <si>
    <t>05273</t>
  </si>
  <si>
    <t>611942035755</t>
  </si>
  <si>
    <t>30012871052737</t>
  </si>
  <si>
    <t>P504</t>
  </si>
  <si>
    <t>05267</t>
  </si>
  <si>
    <t>COMBINATION WYE &amp; 1/8 BEND, REDUCING - TWO PIECE</t>
  </si>
  <si>
    <t>611942035823</t>
  </si>
  <si>
    <t>50012871052670</t>
  </si>
  <si>
    <t>6 x 6 x 3</t>
  </si>
  <si>
    <t>05271</t>
  </si>
  <si>
    <t>611942035816</t>
  </si>
  <si>
    <t>30012871052713</t>
  </si>
  <si>
    <t>8 X 8 X 4</t>
  </si>
  <si>
    <t>05272</t>
  </si>
  <si>
    <t>611942035830</t>
  </si>
  <si>
    <t>30012871052720</t>
  </si>
  <si>
    <t>P507</t>
  </si>
  <si>
    <t>06032</t>
  </si>
  <si>
    <t>DOUBLE COMBINATION WYE &amp; 1/8 BEND, ASSEMBLED</t>
  </si>
  <si>
    <t>611942035939</t>
  </si>
  <si>
    <t>20611942126358</t>
  </si>
  <si>
    <t>06033</t>
  </si>
  <si>
    <t>611942035953</t>
  </si>
  <si>
    <t>20611942126365</t>
  </si>
  <si>
    <t>06034</t>
  </si>
  <si>
    <t>DBL COMB LT T-Y</t>
  </si>
  <si>
    <t>611942035922</t>
  </si>
  <si>
    <t>20611942132762</t>
  </si>
  <si>
    <t>06035</t>
  </si>
  <si>
    <t>611942035946</t>
  </si>
  <si>
    <t>20611942132779</t>
  </si>
  <si>
    <t>06036</t>
  </si>
  <si>
    <t>611942035960</t>
  </si>
  <si>
    <t>30012871060367</t>
  </si>
  <si>
    <t>06037</t>
  </si>
  <si>
    <t>611942035977</t>
  </si>
  <si>
    <t>30012871060374</t>
  </si>
  <si>
    <t>P515</t>
  </si>
  <si>
    <t>06009</t>
  </si>
  <si>
    <t>COMBINATION WYE &amp; 1/8 BEND W / LEFT SIDE INLET</t>
  </si>
  <si>
    <t>611942036035</t>
  </si>
  <si>
    <t>20611942132809</t>
  </si>
  <si>
    <t>P516</t>
  </si>
  <si>
    <t>06008</t>
  </si>
  <si>
    <t>COMBINATION WYE &amp; 1/8 BEND W / RIGHT SIDE INLET</t>
  </si>
  <si>
    <t>611942036042</t>
  </si>
  <si>
    <t>20611942132816</t>
  </si>
  <si>
    <t>P600</t>
  </si>
  <si>
    <t>05816</t>
  </si>
  <si>
    <t>611942036066</t>
  </si>
  <si>
    <t>20611942132830</t>
  </si>
  <si>
    <t>05822</t>
  </si>
  <si>
    <t>611942036073</t>
  </si>
  <si>
    <t>20611942132854</t>
  </si>
  <si>
    <t>05823</t>
  </si>
  <si>
    <t>611942036080</t>
  </si>
  <si>
    <t>20611942132885</t>
  </si>
  <si>
    <t>05824</t>
  </si>
  <si>
    <t>611942036097</t>
  </si>
  <si>
    <t>20611942126198</t>
  </si>
  <si>
    <t>05825</t>
  </si>
  <si>
    <t>611942036103</t>
  </si>
  <si>
    <t>20611942132922</t>
  </si>
  <si>
    <t>06135</t>
  </si>
  <si>
    <t>611942036110</t>
  </si>
  <si>
    <t>20611942126389</t>
  </si>
  <si>
    <t>06139</t>
  </si>
  <si>
    <t>611942036127</t>
  </si>
  <si>
    <t>20611942132960</t>
  </si>
  <si>
    <t>P601</t>
  </si>
  <si>
    <t>05831</t>
  </si>
  <si>
    <t>611942036158</t>
  </si>
  <si>
    <t>20611942132977</t>
  </si>
  <si>
    <t>05832</t>
  </si>
  <si>
    <t>611942036165</t>
  </si>
  <si>
    <t>20611942132984</t>
  </si>
  <si>
    <t>05826</t>
  </si>
  <si>
    <t>611942036172</t>
  </si>
  <si>
    <t>20611942132991</t>
  </si>
  <si>
    <t>05827</t>
  </si>
  <si>
    <t>611942036189</t>
  </si>
  <si>
    <t>20611942133028</t>
  </si>
  <si>
    <t>05828</t>
  </si>
  <si>
    <t>611942036196</t>
  </si>
  <si>
    <t>20611942133059</t>
  </si>
  <si>
    <t>05833</t>
  </si>
  <si>
    <t>611942036202</t>
  </si>
  <si>
    <t>20611942133080</t>
  </si>
  <si>
    <t>05829</t>
  </si>
  <si>
    <t>611942036219</t>
  </si>
  <si>
    <t>20611942133097</t>
  </si>
  <si>
    <t>05830</t>
  </si>
  <si>
    <t>611942036226</t>
  </si>
  <si>
    <t>20611942133110</t>
  </si>
  <si>
    <t>06138</t>
  </si>
  <si>
    <t>611942036233</t>
  </si>
  <si>
    <t>20611942126402</t>
  </si>
  <si>
    <t>06137</t>
  </si>
  <si>
    <t>611942036240</t>
  </si>
  <si>
    <t>20611942126419</t>
  </si>
  <si>
    <t>8 x 8 x 4</t>
  </si>
  <si>
    <t>06140</t>
  </si>
  <si>
    <t>611942106172</t>
  </si>
  <si>
    <t>20611942133165</t>
  </si>
  <si>
    <t>8 x 8 x 6</t>
  </si>
  <si>
    <t>05834</t>
  </si>
  <si>
    <t>611942036257</t>
  </si>
  <si>
    <t>20611942133158</t>
  </si>
  <si>
    <t>P602</t>
  </si>
  <si>
    <t>06367</t>
  </si>
  <si>
    <t>611942036295</t>
  </si>
  <si>
    <t>20611942133172</t>
  </si>
  <si>
    <t>06368</t>
  </si>
  <si>
    <t>611942036301</t>
  </si>
  <si>
    <t>20611942133189</t>
  </si>
  <si>
    <t>06369</t>
  </si>
  <si>
    <t>611942036318</t>
  </si>
  <si>
    <t>20611942133196</t>
  </si>
  <si>
    <t>06370</t>
  </si>
  <si>
    <t>611942036325</t>
  </si>
  <si>
    <t>20611942126433</t>
  </si>
  <si>
    <t>P603</t>
  </si>
  <si>
    <t>06372</t>
  </si>
  <si>
    <t>WYE STREET REDUCING</t>
  </si>
  <si>
    <t>611942036332</t>
  </si>
  <si>
    <t>30012871063726</t>
  </si>
  <si>
    <t>06373</t>
  </si>
  <si>
    <t>611942036349</t>
  </si>
  <si>
    <t>50012871063737</t>
  </si>
  <si>
    <t>06374</t>
  </si>
  <si>
    <t>611942036356</t>
  </si>
  <si>
    <t>50012871063744</t>
  </si>
  <si>
    <t>06375</t>
  </si>
  <si>
    <t>611942036363</t>
  </si>
  <si>
    <t>30012871063757</t>
  </si>
  <si>
    <t>P611</t>
  </si>
  <si>
    <t>05838</t>
  </si>
  <si>
    <t>611942036370</t>
  </si>
  <si>
    <t>20611942133257</t>
  </si>
  <si>
    <t>05839</t>
  </si>
  <si>
    <t>611942036387</t>
  </si>
  <si>
    <t>20611942133271</t>
  </si>
  <si>
    <t>05840</t>
  </si>
  <si>
    <t>611942036394</t>
  </si>
  <si>
    <t>20611942126204</t>
  </si>
  <si>
    <t>05841</t>
  </si>
  <si>
    <t>611942036400</t>
  </si>
  <si>
    <t>20611942133301</t>
  </si>
  <si>
    <t>05842</t>
  </si>
  <si>
    <t>611942036417</t>
  </si>
  <si>
    <t>20611942126440</t>
  </si>
  <si>
    <t>P611S</t>
  </si>
  <si>
    <t>05849</t>
  </si>
  <si>
    <t>DOUBLE WYE W / SIDE INLET</t>
  </si>
  <si>
    <t>611942048915</t>
  </si>
  <si>
    <t>20611942133332</t>
  </si>
  <si>
    <t>P612</t>
  </si>
  <si>
    <t>05847</t>
  </si>
  <si>
    <t>611942036431</t>
  </si>
  <si>
    <t>20611942133349</t>
  </si>
  <si>
    <t>05843</t>
  </si>
  <si>
    <t>611942036448</t>
  </si>
  <si>
    <t>20611942133363</t>
  </si>
  <si>
    <t>05844</t>
  </si>
  <si>
    <t>611942036455</t>
  </si>
  <si>
    <t>20611942133370</t>
  </si>
  <si>
    <t>05845</t>
  </si>
  <si>
    <t>611942036462</t>
  </si>
  <si>
    <t>20611942133394</t>
  </si>
  <si>
    <t>05846</t>
  </si>
  <si>
    <t>611942036479</t>
  </si>
  <si>
    <t>20611942133400</t>
  </si>
  <si>
    <t>6 x 6 x 4 x 4</t>
  </si>
  <si>
    <t>06142</t>
  </si>
  <si>
    <t>611942106158</t>
  </si>
  <si>
    <t>20611942133424</t>
  </si>
  <si>
    <t>P625</t>
  </si>
  <si>
    <t>06155</t>
  </si>
  <si>
    <t>WYE W / LEFT SIDE INLET</t>
  </si>
  <si>
    <t>611942036509</t>
  </si>
  <si>
    <t>20611942133431</t>
  </si>
  <si>
    <t>06157</t>
  </si>
  <si>
    <t>611942044047</t>
  </si>
  <si>
    <t>20611942133448</t>
  </si>
  <si>
    <t>P626</t>
  </si>
  <si>
    <t>06156</t>
  </si>
  <si>
    <t>WYE W / RIGHT SIDE INLET</t>
  </si>
  <si>
    <t>611942036516</t>
  </si>
  <si>
    <t>20611942133455</t>
  </si>
  <si>
    <t>06158</t>
  </si>
  <si>
    <t>611942044054</t>
  </si>
  <si>
    <t>20611942133462</t>
  </si>
  <si>
    <t>P700</t>
  </si>
  <si>
    <t>06466</t>
  </si>
  <si>
    <t>611942036530</t>
  </si>
  <si>
    <t>20611942133479</t>
  </si>
  <si>
    <t>06467</t>
  </si>
  <si>
    <t>611942036547</t>
  </si>
  <si>
    <t>20611942133493</t>
  </si>
  <si>
    <t>06468</t>
  </si>
  <si>
    <t>611942036554</t>
  </si>
  <si>
    <t>20611942133516</t>
  </si>
  <si>
    <t>06469</t>
  </si>
  <si>
    <t>611942036561</t>
  </si>
  <si>
    <t>20611942133523</t>
  </si>
  <si>
    <t>P706X</t>
  </si>
  <si>
    <t>05214</t>
  </si>
  <si>
    <t>611942036684</t>
  </si>
  <si>
    <t>20611942133554</t>
  </si>
  <si>
    <t>05222</t>
  </si>
  <si>
    <t>611942036691</t>
  </si>
  <si>
    <t>20611942133585</t>
  </si>
  <si>
    <t>05230</t>
  </si>
  <si>
    <t>611942036707</t>
  </si>
  <si>
    <t>20611942133615</t>
  </si>
  <si>
    <t>05231</t>
  </si>
  <si>
    <t>611942036714</t>
  </si>
  <si>
    <t>50012871052311</t>
  </si>
  <si>
    <t>P707X</t>
  </si>
  <si>
    <t>05223</t>
  </si>
  <si>
    <t>611942036769</t>
  </si>
  <si>
    <t>30012871052232</t>
  </si>
  <si>
    <t>05224</t>
  </si>
  <si>
    <t>611942036776</t>
  </si>
  <si>
    <t>30012871052249</t>
  </si>
  <si>
    <t>P708P</t>
  </si>
  <si>
    <t>05215</t>
  </si>
  <si>
    <t>611942036813</t>
  </si>
  <si>
    <t>20611942133721</t>
  </si>
  <si>
    <t>05216</t>
  </si>
  <si>
    <t>611942036820</t>
  </si>
  <si>
    <t>50012871052168</t>
  </si>
  <si>
    <t>P710</t>
  </si>
  <si>
    <t>05225</t>
  </si>
  <si>
    <t>P-TRAP LOW PROFILE</t>
  </si>
  <si>
    <t>611942133437</t>
  </si>
  <si>
    <t>50012871052250</t>
  </si>
  <si>
    <t>P711P</t>
  </si>
  <si>
    <t>05220</t>
  </si>
  <si>
    <t>611942132881</t>
  </si>
  <si>
    <t>30012871052201</t>
  </si>
  <si>
    <t>P720X</t>
  </si>
  <si>
    <t>06100</t>
  </si>
  <si>
    <t>611942037018</t>
  </si>
  <si>
    <t>30012871061005</t>
  </si>
  <si>
    <t>P800</t>
  </si>
  <si>
    <t>05902</t>
  </si>
  <si>
    <t>611942037049</t>
  </si>
  <si>
    <t>20611942133905</t>
  </si>
  <si>
    <t>P800S</t>
  </si>
  <si>
    <t>05903</t>
  </si>
  <si>
    <t>611942049448</t>
  </si>
  <si>
    <t>20611942133967</t>
  </si>
  <si>
    <t>P800KO</t>
  </si>
  <si>
    <t>05254</t>
  </si>
  <si>
    <t>611942037056</t>
  </si>
  <si>
    <t>50012871052540</t>
  </si>
  <si>
    <t>05253</t>
  </si>
  <si>
    <t>611942037063</t>
  </si>
  <si>
    <t>50012871052533</t>
  </si>
  <si>
    <t>P801</t>
  </si>
  <si>
    <t>05919</t>
  </si>
  <si>
    <t>611942037070</t>
  </si>
  <si>
    <t>20611942133974</t>
  </si>
  <si>
    <t>P811</t>
  </si>
  <si>
    <t>05227</t>
  </si>
  <si>
    <t>611942037100</t>
  </si>
  <si>
    <t>50012871052274</t>
  </si>
  <si>
    <t>05226</t>
  </si>
  <si>
    <t>611942037117</t>
  </si>
  <si>
    <t>50012871052267</t>
  </si>
  <si>
    <t>P812</t>
  </si>
  <si>
    <t>05228</t>
  </si>
  <si>
    <t>611942037148</t>
  </si>
  <si>
    <t>50012871052281</t>
  </si>
  <si>
    <t>05229</t>
  </si>
  <si>
    <t>611942037155</t>
  </si>
  <si>
    <t>50012871052298</t>
  </si>
  <si>
    <t>P812P</t>
  </si>
  <si>
    <t>05252</t>
  </si>
  <si>
    <t>CLOSET FLANGE - SPIGOT, ADJ PLASTIC RING</t>
  </si>
  <si>
    <t>611942101863</t>
  </si>
  <si>
    <t>50012871052526</t>
  </si>
  <si>
    <t>05264</t>
  </si>
  <si>
    <t>611942101870</t>
  </si>
  <si>
    <t>50012871052649</t>
  </si>
  <si>
    <t>P815</t>
  </si>
  <si>
    <t>05255</t>
  </si>
  <si>
    <t>611942037186</t>
  </si>
  <si>
    <t>30012871052553</t>
  </si>
  <si>
    <t>P815KO</t>
  </si>
  <si>
    <t>05257</t>
  </si>
  <si>
    <t>FLUSH CLOSET FLANGE, KNOCK OUT (INSIDE 4", OUTSIDE 3")</t>
  </si>
  <si>
    <t>611942037193</t>
  </si>
  <si>
    <t>30012871052577</t>
  </si>
  <si>
    <t>P820</t>
  </si>
  <si>
    <t>05920</t>
  </si>
  <si>
    <t>OFFSET CLOSET FLANGE - HUB, EPOXY COATED ADJ METAL RING</t>
  </si>
  <si>
    <t>611942037209</t>
  </si>
  <si>
    <t>20611942134186</t>
  </si>
  <si>
    <t>The issuance of this price list is not an offer to sell the goods</t>
  </si>
  <si>
    <t>listed herein at the prices stated.</t>
  </si>
  <si>
    <t>The issuance of this price list is not an offer to sell the goods listed herein at the prices stated.</t>
  </si>
  <si>
    <t>Terms &amp; Conditions</t>
  </si>
  <si>
    <t xml:space="preserve">• All prices in Canadian dollars </t>
  </si>
  <si>
    <t xml:space="preserve">• Terms: Net 45, 2% 30 Days </t>
  </si>
  <si>
    <t xml:space="preserve">• Prices subject to change </t>
  </si>
  <si>
    <t>Freight Terms</t>
  </si>
  <si>
    <t>&amp; Press Fittings are available to ship together to achieve prepaid freight</t>
  </si>
  <si>
    <t>Resources</t>
  </si>
  <si>
    <t>•  Contact our Customer Service Department at 1.800.265.3485 for product data, availability and updated pricing</t>
  </si>
  <si>
    <r>
      <t xml:space="preserve">•  Visit </t>
    </r>
    <r>
      <rPr>
        <sz val="12"/>
        <color rgb="FF00B0F0"/>
        <rFont val="Calibri"/>
        <family val="2"/>
        <scheme val="minor"/>
      </rPr>
      <t>www.glcopper.ca</t>
    </r>
    <r>
      <rPr>
        <sz val="12"/>
        <color theme="1"/>
        <rFont val="Calibri"/>
        <family val="2"/>
        <scheme val="minor"/>
      </rPr>
      <t xml:space="preserve"> for more information on all products offered by Great Lakes Copper</t>
    </r>
  </si>
  <si>
    <t>•  Copper fittings, refrigeration products (ball valves, brass flare &amp; compression, protection devices), Schedule 40, ABS, PVC</t>
  </si>
  <si>
    <t>Part #</t>
  </si>
  <si>
    <t>06150</t>
  </si>
  <si>
    <t>Roundup</t>
  </si>
  <si>
    <t>•  Minimum order is $100</t>
  </si>
  <si>
    <t>•  Prepaid at $1000</t>
  </si>
  <si>
    <t>Price List: PLA25</t>
  </si>
  <si>
    <t>Effective September 15,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</si>
</sst>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_(* #,##0.00_);_(* \(#,##0.00\);_(* &quot;-&quot;??_);_(@_)"/>
    <numFmt numFmtId="166" formatCode="0.0000"/>
    <numFmt numFmtId="167" formatCode="_(&quot;$&quot;* #,##0.00_);_(&quot;$&quot;* \(#,##0.00\);_(&quot;$&quot;* &quot;-&quot;??_);_(@_)"/>
    <numFmt numFmtId="168" formatCode="&quot;$&quot;#,##0.00"/>
    <numFmt numFmtId="169" formatCode="0.00_);\(0.00\)"/>
    <numFmt numFmtId="170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"/>
      <name val="Calibri"/>
      <family val="2"/>
    </font>
    <font>
      <b/>
      <u/>
      <sz val="10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9"/>
      <name val="Geneva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3" fillId="0" borderId="0"/>
    <xf numFmtId="165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</cellStyleXfs>
  <cellXfs count="95">
    <xf numFmtId="0" fontId="0" fillId="0" borderId="0" xfId="0"/>
    <xf numFmtId="0" fontId="4" fillId="2" borderId="0" xfId="3" applyFont="1" applyFill="1"/>
    <xf numFmtId="164" fontId="2" fillId="2" borderId="0" xfId="2" applyNumberFormat="1" applyFont="1" applyFill="1" applyAlignment="1">
      <alignment horizontal="right"/>
    </xf>
    <xf numFmtId="164" fontId="5" fillId="2" borderId="0" xfId="2" applyNumberFormat="1" applyFont="1" applyFill="1" applyAlignment="1">
      <alignment horizontal="right"/>
    </xf>
    <xf numFmtId="2" fontId="6" fillId="2" borderId="0" xfId="1" applyNumberFormat="1" applyFont="1" applyFill="1" applyAlignment="1">
      <alignment horizontal="right"/>
    </xf>
    <xf numFmtId="0" fontId="1" fillId="2" borderId="0" xfId="2" applyFill="1"/>
    <xf numFmtId="165" fontId="5" fillId="2" borderId="0" xfId="4" applyFont="1" applyFill="1" applyAlignment="1">
      <alignment horizontal="right"/>
    </xf>
    <xf numFmtId="3" fontId="5" fillId="2" borderId="0" xfId="4" applyNumberFormat="1" applyFont="1" applyFill="1" applyAlignment="1">
      <alignment horizontal="right"/>
    </xf>
    <xf numFmtId="0" fontId="5" fillId="2" borderId="0" xfId="2" applyFont="1" applyFill="1"/>
    <xf numFmtId="0" fontId="5" fillId="2" borderId="0" xfId="2" applyFont="1" applyFill="1" applyAlignment="1">
      <alignment horizontal="center"/>
    </xf>
    <xf numFmtId="0" fontId="5" fillId="2" borderId="0" xfId="2" applyFont="1" applyFill="1" applyBorder="1"/>
    <xf numFmtId="166" fontId="5" fillId="2" borderId="0" xfId="2" applyNumberFormat="1" applyFont="1" applyFill="1" applyBorder="1" applyAlignment="1">
      <alignment horizontal="center"/>
    </xf>
    <xf numFmtId="3" fontId="5" fillId="2" borderId="0" xfId="2" applyNumberFormat="1" applyFont="1" applyFill="1"/>
    <xf numFmtId="165" fontId="5" fillId="2" borderId="0" xfId="4" applyFont="1" applyFill="1"/>
    <xf numFmtId="9" fontId="4" fillId="2" borderId="0" xfId="5" applyFont="1" applyFill="1"/>
    <xf numFmtId="166" fontId="5" fillId="2" borderId="1" xfId="2" applyNumberFormat="1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7" fillId="2" borderId="0" xfId="3" applyFont="1" applyFill="1" applyAlignment="1">
      <alignment horizontal="center"/>
    </xf>
    <xf numFmtId="0" fontId="4" fillId="2" borderId="1" xfId="3" applyFont="1" applyFill="1" applyBorder="1"/>
    <xf numFmtId="3" fontId="4" fillId="2" borderId="1" xfId="3" applyNumberFormat="1" applyFont="1" applyFill="1" applyBorder="1"/>
    <xf numFmtId="164" fontId="4" fillId="2" borderId="1" xfId="3" applyNumberFormat="1" applyFont="1" applyFill="1" applyBorder="1"/>
    <xf numFmtId="167" fontId="4" fillId="2" borderId="1" xfId="6" applyFont="1" applyFill="1" applyBorder="1"/>
    <xf numFmtId="167" fontId="4" fillId="2" borderId="1" xfId="6" applyNumberFormat="1" applyFont="1" applyFill="1" applyBorder="1"/>
    <xf numFmtId="164" fontId="4" fillId="2" borderId="1" xfId="7" applyNumberFormat="1" applyFont="1" applyFill="1" applyBorder="1"/>
    <xf numFmtId="0" fontId="12" fillId="2" borderId="0" xfId="3" applyFon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 applyAlignment="1"/>
    <xf numFmtId="0" fontId="0" fillId="2" borderId="0" xfId="0" applyFill="1"/>
    <xf numFmtId="168" fontId="1" fillId="2" borderId="0" xfId="0" applyNumberFormat="1" applyFont="1" applyFill="1"/>
    <xf numFmtId="165" fontId="1" fillId="2" borderId="0" xfId="0" applyNumberFormat="1" applyFont="1" applyFill="1" applyAlignment="1">
      <alignment horizontal="center"/>
    </xf>
    <xf numFmtId="2" fontId="5" fillId="2" borderId="0" xfId="0" applyNumberFormat="1" applyFont="1" applyFill="1"/>
    <xf numFmtId="12" fontId="0" fillId="2" borderId="0" xfId="0" applyNumberFormat="1" applyFill="1" applyAlignment="1">
      <alignment horizontal="center"/>
    </xf>
    <xf numFmtId="2" fontId="5" fillId="2" borderId="0" xfId="0" quotePrefix="1" applyNumberFormat="1" applyFont="1" applyFill="1" applyAlignment="1">
      <alignment horizontal="left"/>
    </xf>
    <xf numFmtId="168" fontId="8" fillId="2" borderId="0" xfId="0" applyNumberFormat="1" applyFont="1" applyFill="1" applyAlignment="1">
      <alignment horizontal="center"/>
    </xf>
    <xf numFmtId="12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9" fontId="8" fillId="2" borderId="0" xfId="0" applyNumberFormat="1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5" fillId="2" borderId="0" xfId="0" applyNumberFormat="1" applyFont="1" applyFill="1" applyAlignment="1">
      <alignment horizontal="left"/>
    </xf>
    <xf numFmtId="3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8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2" fontId="1" fillId="2" borderId="0" xfId="0" quotePrefix="1" applyNumberFormat="1" applyFont="1" applyFill="1" applyAlignment="1">
      <alignment horizontal="center"/>
    </xf>
    <xf numFmtId="2" fontId="1" fillId="2" borderId="0" xfId="0" quotePrefix="1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12" fontId="1" fillId="2" borderId="0" xfId="0" applyNumberFormat="1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2" fontId="1" fillId="2" borderId="0" xfId="0" quotePrefix="1" applyNumberFormat="1" applyFont="1" applyFill="1" applyAlignment="1">
      <alignment horizontal="left"/>
    </xf>
    <xf numFmtId="2" fontId="0" fillId="2" borderId="0" xfId="0" quotePrefix="1" applyNumberFormat="1" applyFont="1" applyFill="1" applyAlignment="1">
      <alignment horizontal="left"/>
    </xf>
    <xf numFmtId="168" fontId="0" fillId="2" borderId="0" xfId="0" applyNumberFormat="1" applyFill="1" applyAlignment="1">
      <alignment horizontal="center"/>
    </xf>
    <xf numFmtId="170" fontId="0" fillId="2" borderId="0" xfId="4" applyNumberFormat="1" applyFont="1" applyFill="1"/>
    <xf numFmtId="2" fontId="0" fillId="2" borderId="0" xfId="4" applyNumberFormat="1" applyFont="1" applyFill="1"/>
    <xf numFmtId="165" fontId="1" fillId="2" borderId="0" xfId="4" applyNumberFormat="1" applyFont="1" applyFill="1"/>
    <xf numFmtId="0" fontId="2" fillId="2" borderId="0" xfId="1" applyFont="1" applyFill="1" applyAlignment="1"/>
    <xf numFmtId="0" fontId="5" fillId="2" borderId="0" xfId="0" applyFont="1" applyFill="1" applyAlignment="1">
      <alignment horizontal="center"/>
    </xf>
    <xf numFmtId="170" fontId="5" fillId="2" borderId="0" xfId="4" applyNumberFormat="1" applyFont="1" applyFill="1"/>
    <xf numFmtId="0" fontId="5" fillId="2" borderId="0" xfId="0" applyFont="1" applyFill="1"/>
    <xf numFmtId="0" fontId="9" fillId="2" borderId="0" xfId="0" applyFont="1" applyFill="1" applyAlignment="1">
      <alignment horizontal="center"/>
    </xf>
    <xf numFmtId="2" fontId="2" fillId="2" borderId="0" xfId="4" applyNumberFormat="1" applyFont="1" applyFill="1" applyAlignment="1">
      <alignment horizontal="right"/>
    </xf>
    <xf numFmtId="165" fontId="5" fillId="2" borderId="0" xfId="4" applyNumberFormat="1" applyFont="1" applyFill="1" applyAlignment="1">
      <alignment horizontal="right"/>
    </xf>
    <xf numFmtId="170" fontId="5" fillId="2" borderId="0" xfId="4" applyNumberFormat="1" applyFont="1" applyFill="1" applyAlignment="1">
      <alignment horizontal="center"/>
    </xf>
    <xf numFmtId="2" fontId="5" fillId="2" borderId="0" xfId="4" applyNumberFormat="1" applyFont="1" applyFill="1" applyAlignment="1">
      <alignment horizontal="right"/>
    </xf>
    <xf numFmtId="165" fontId="9" fillId="2" borderId="0" xfId="4" applyNumberFormat="1" applyFont="1" applyFill="1" applyAlignment="1">
      <alignment horizontal="right"/>
    </xf>
    <xf numFmtId="166" fontId="5" fillId="2" borderId="1" xfId="0" applyNumberFormat="1" applyFont="1" applyFill="1" applyBorder="1" applyAlignment="1">
      <alignment horizontal="center"/>
    </xf>
    <xf numFmtId="1" fontId="10" fillId="2" borderId="0" xfId="4" applyNumberFormat="1" applyFont="1" applyFill="1" applyBorder="1" applyAlignment="1">
      <alignment horizontal="center" vertical="top"/>
    </xf>
    <xf numFmtId="2" fontId="6" fillId="2" borderId="0" xfId="4" applyNumberFormat="1" applyFont="1" applyFill="1" applyAlignment="1">
      <alignment horizontal="right"/>
    </xf>
    <xf numFmtId="168" fontId="5" fillId="2" borderId="0" xfId="0" applyNumberFormat="1" applyFont="1" applyFill="1" applyAlignment="1">
      <alignment horizontal="center"/>
    </xf>
    <xf numFmtId="12" fontId="5" fillId="2" borderId="0" xfId="0" applyNumberFormat="1" applyFont="1" applyFill="1" applyAlignment="1">
      <alignment horizontal="center"/>
    </xf>
    <xf numFmtId="165" fontId="5" fillId="2" borderId="0" xfId="4" applyNumberFormat="1" applyFont="1" applyFill="1"/>
    <xf numFmtId="165" fontId="1" fillId="2" borderId="0" xfId="4" applyNumberFormat="1" applyFont="1" applyFill="1" applyAlignment="1">
      <alignment horizontal="center"/>
    </xf>
    <xf numFmtId="12" fontId="5" fillId="2" borderId="0" xfId="0" applyNumberFormat="1" applyFont="1" applyFill="1" applyAlignment="1">
      <alignment horizontal="left"/>
    </xf>
    <xf numFmtId="164" fontId="0" fillId="2" borderId="0" xfId="0" applyNumberFormat="1" applyFill="1"/>
    <xf numFmtId="170" fontId="1" fillId="2" borderId="0" xfId="4" applyNumberFormat="1" applyFont="1" applyFill="1"/>
    <xf numFmtId="49" fontId="11" fillId="2" borderId="0" xfId="0" applyNumberFormat="1" applyFont="1" applyFill="1" applyAlignment="1" applyProtection="1">
      <alignment horizontal="center"/>
      <protection locked="0"/>
    </xf>
    <xf numFmtId="0" fontId="13" fillId="2" borderId="0" xfId="3" applyFont="1" applyFill="1"/>
    <xf numFmtId="0" fontId="14" fillId="2" borderId="0" xfId="0" applyFont="1" applyFill="1"/>
    <xf numFmtId="0" fontId="1" fillId="2" borderId="0" xfId="9" applyFill="1" applyAlignment="1">
      <alignment horizontal="left"/>
    </xf>
    <xf numFmtId="0" fontId="15" fillId="2" borderId="0" xfId="0" applyFont="1" applyFill="1"/>
    <xf numFmtId="164" fontId="17" fillId="2" borderId="1" xfId="0" applyNumberFormat="1" applyFont="1" applyFill="1" applyBorder="1" applyAlignment="1">
      <alignment horizontal="center"/>
    </xf>
    <xf numFmtId="0" fontId="4" fillId="2" borderId="0" xfId="3" applyFont="1" applyFill="1" applyAlignment="1">
      <alignment horizontal="center"/>
    </xf>
    <xf numFmtId="169" fontId="2" fillId="2" borderId="0" xfId="4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69" fontId="5" fillId="2" borderId="0" xfId="4" applyNumberFormat="1" applyFont="1" applyFill="1" applyAlignment="1">
      <alignment horizontal="center"/>
    </xf>
    <xf numFmtId="169" fontId="0" fillId="2" borderId="0" xfId="4" applyNumberFormat="1" applyFont="1" applyFill="1" applyAlignment="1">
      <alignment horizontal="center"/>
    </xf>
    <xf numFmtId="169" fontId="6" fillId="2" borderId="0" xfId="4" applyNumberFormat="1" applyFont="1" applyFill="1" applyAlignment="1">
      <alignment horizontal="center"/>
    </xf>
    <xf numFmtId="39" fontId="0" fillId="2" borderId="0" xfId="4" applyNumberFormat="1" applyFont="1" applyFill="1" applyAlignment="1">
      <alignment horizontal="center"/>
    </xf>
    <xf numFmtId="10" fontId="4" fillId="2" borderId="0" xfId="10" applyNumberFormat="1" applyFont="1" applyFill="1"/>
    <xf numFmtId="10" fontId="0" fillId="2" borderId="0" xfId="10" applyNumberFormat="1" applyFont="1" applyFill="1"/>
    <xf numFmtId="0" fontId="2" fillId="2" borderId="0" xfId="1" applyFont="1" applyFill="1" applyAlignment="1">
      <alignment horizontal="left"/>
    </xf>
    <xf numFmtId="0" fontId="1" fillId="2" borderId="0" xfId="1" applyFont="1" applyFill="1" applyAlignment="1">
      <alignment horizontal="left"/>
    </xf>
    <xf numFmtId="0" fontId="1" fillId="2" borderId="0" xfId="1" applyFill="1" applyAlignment="1"/>
    <xf numFmtId="0" fontId="2" fillId="2" borderId="0" xfId="8" applyFont="1" applyFill="1" applyAlignment="1">
      <alignment horizontal="left"/>
    </xf>
  </cellXfs>
  <cellStyles count="11">
    <cellStyle name="Comma 3" xfId="7" xr:uid="{00000000-0005-0000-0000-000000000000}"/>
    <cellStyle name="Comma 3 2" xfId="4" xr:uid="{00000000-0005-0000-0000-000001000000}"/>
    <cellStyle name="Currency 2" xfId="6" xr:uid="{00000000-0005-0000-0000-000002000000}"/>
    <cellStyle name="Normal" xfId="0" builtinId="0"/>
    <cellStyle name="Normal 10" xfId="8" xr:uid="{00000000-0005-0000-0000-000004000000}"/>
    <cellStyle name="Normal 17 10" xfId="1" xr:uid="{00000000-0005-0000-0000-000005000000}"/>
    <cellStyle name="Normal 3" xfId="2" xr:uid="{00000000-0005-0000-0000-000006000000}"/>
    <cellStyle name="Normal 5" xfId="3" xr:uid="{00000000-0005-0000-0000-000007000000}"/>
    <cellStyle name="Normal_NL FL1216" xfId="9" xr:uid="{00000000-0005-0000-0000-000008000000}"/>
    <cellStyle name="Percent" xfId="10" builtinId="5"/>
    <cellStyle name="Percent 3" xfId="5" xr:uid="{00000000-0005-0000-0000-000009000000}"/>
  </cellStyles>
  <dxfs count="15">
    <dxf>
      <font>
        <b/>
        <i val="0"/>
        <u/>
      </font>
    </dxf>
    <dxf>
      <font>
        <b/>
        <i val="0"/>
        <u/>
      </font>
    </dxf>
    <dxf>
      <fill>
        <patternFill>
          <bgColor rgb="FFFF000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jpeg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8.jpeg"/><Relationship Id="rId6" Type="http://schemas.openxmlformats.org/officeDocument/2006/relationships/image" Target="../media/image11.jfif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57151</xdr:rowOff>
    </xdr:from>
    <xdr:to>
      <xdr:col>3</xdr:col>
      <xdr:colOff>9525</xdr:colOff>
      <xdr:row>5</xdr:row>
      <xdr:rowOff>31364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1"/>
          <a:ext cx="3629025" cy="772072"/>
        </a:xfrm>
        <a:prstGeom prst="rect">
          <a:avLst/>
        </a:prstGeom>
      </xdr:spPr>
    </xdr:pic>
    <xdr:clientData/>
  </xdr:twoCellAnchor>
  <xdr:twoCellAnchor editAs="oneCell">
    <xdr:from>
      <xdr:col>2</xdr:col>
      <xdr:colOff>1362075</xdr:colOff>
      <xdr:row>6</xdr:row>
      <xdr:rowOff>80683</xdr:rowOff>
    </xdr:from>
    <xdr:to>
      <xdr:col>3</xdr:col>
      <xdr:colOff>241487</xdr:colOff>
      <xdr:row>12</xdr:row>
      <xdr:rowOff>130549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1090333"/>
          <a:ext cx="1117787" cy="1097616"/>
        </a:xfrm>
        <a:prstGeom prst="rect">
          <a:avLst/>
        </a:prstGeom>
      </xdr:spPr>
    </xdr:pic>
    <xdr:clientData/>
  </xdr:twoCellAnchor>
  <xdr:twoCellAnchor editAs="oneCell">
    <xdr:from>
      <xdr:col>3</xdr:col>
      <xdr:colOff>479612</xdr:colOff>
      <xdr:row>6</xdr:row>
      <xdr:rowOff>28575</xdr:rowOff>
    </xdr:from>
    <xdr:to>
      <xdr:col>7</xdr:col>
      <xdr:colOff>205180</xdr:colOff>
      <xdr:row>13</xdr:row>
      <xdr:rowOff>6722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5787" y="1038225"/>
          <a:ext cx="2173493" cy="1187823"/>
        </a:xfrm>
        <a:prstGeom prst="rect">
          <a:avLst/>
        </a:prstGeom>
      </xdr:spPr>
    </xdr:pic>
    <xdr:clientData/>
  </xdr:twoCellAnchor>
  <xdr:twoCellAnchor editAs="oneCell">
    <xdr:from>
      <xdr:col>7</xdr:col>
      <xdr:colOff>256616</xdr:colOff>
      <xdr:row>8</xdr:row>
      <xdr:rowOff>48747</xdr:rowOff>
    </xdr:from>
    <xdr:to>
      <xdr:col>9</xdr:col>
      <xdr:colOff>825653</xdr:colOff>
      <xdr:row>11</xdr:row>
      <xdr:rowOff>57177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716" y="1420347"/>
          <a:ext cx="1902537" cy="5323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57151</xdr:rowOff>
    </xdr:from>
    <xdr:to>
      <xdr:col>3</xdr:col>
      <xdr:colOff>9525</xdr:colOff>
      <xdr:row>4</xdr:row>
      <xdr:rowOff>143423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1"/>
          <a:ext cx="3629025" cy="772072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6</xdr:row>
      <xdr:rowOff>52108</xdr:rowOff>
    </xdr:from>
    <xdr:to>
      <xdr:col>4</xdr:col>
      <xdr:colOff>1013012</xdr:colOff>
      <xdr:row>12</xdr:row>
      <xdr:rowOff>101974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1061758"/>
          <a:ext cx="1117787" cy="1097616"/>
        </a:xfrm>
        <a:prstGeom prst="rect">
          <a:avLst/>
        </a:prstGeom>
      </xdr:spPr>
    </xdr:pic>
    <xdr:clientData/>
  </xdr:twoCellAnchor>
  <xdr:twoCellAnchor editAs="oneCell">
    <xdr:from>
      <xdr:col>4</xdr:col>
      <xdr:colOff>1251137</xdr:colOff>
      <xdr:row>6</xdr:row>
      <xdr:rowOff>0</xdr:rowOff>
    </xdr:from>
    <xdr:to>
      <xdr:col>4</xdr:col>
      <xdr:colOff>3424630</xdr:colOff>
      <xdr:row>12</xdr:row>
      <xdr:rowOff>140073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1037" y="1009650"/>
          <a:ext cx="2173493" cy="1187823"/>
        </a:xfrm>
        <a:prstGeom prst="rect">
          <a:avLst/>
        </a:prstGeom>
      </xdr:spPr>
    </xdr:pic>
    <xdr:clientData/>
  </xdr:twoCellAnchor>
  <xdr:twoCellAnchor editAs="oneCell">
    <xdr:from>
      <xdr:col>4</xdr:col>
      <xdr:colOff>3476066</xdr:colOff>
      <xdr:row>8</xdr:row>
      <xdr:rowOff>20172</xdr:rowOff>
    </xdr:from>
    <xdr:to>
      <xdr:col>6</xdr:col>
      <xdr:colOff>397028</xdr:colOff>
      <xdr:row>11</xdr:row>
      <xdr:rowOff>28603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5966" y="1391772"/>
          <a:ext cx="1902537" cy="5323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57151</xdr:rowOff>
    </xdr:from>
    <xdr:to>
      <xdr:col>3</xdr:col>
      <xdr:colOff>9525</xdr:colOff>
      <xdr:row>4</xdr:row>
      <xdr:rowOff>143423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1"/>
          <a:ext cx="2790825" cy="772072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6</xdr:row>
      <xdr:rowOff>52108</xdr:rowOff>
    </xdr:from>
    <xdr:to>
      <xdr:col>4</xdr:col>
      <xdr:colOff>1013012</xdr:colOff>
      <xdr:row>12</xdr:row>
      <xdr:rowOff>101974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1061758"/>
          <a:ext cx="1117787" cy="1097616"/>
        </a:xfrm>
        <a:prstGeom prst="rect">
          <a:avLst/>
        </a:prstGeom>
      </xdr:spPr>
    </xdr:pic>
    <xdr:clientData/>
  </xdr:twoCellAnchor>
  <xdr:twoCellAnchor editAs="oneCell">
    <xdr:from>
      <xdr:col>4</xdr:col>
      <xdr:colOff>1251137</xdr:colOff>
      <xdr:row>6</xdr:row>
      <xdr:rowOff>0</xdr:rowOff>
    </xdr:from>
    <xdr:to>
      <xdr:col>4</xdr:col>
      <xdr:colOff>3424630</xdr:colOff>
      <xdr:row>12</xdr:row>
      <xdr:rowOff>140073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1037" y="1009650"/>
          <a:ext cx="2173493" cy="1187823"/>
        </a:xfrm>
        <a:prstGeom prst="rect">
          <a:avLst/>
        </a:prstGeom>
      </xdr:spPr>
    </xdr:pic>
    <xdr:clientData/>
  </xdr:twoCellAnchor>
  <xdr:twoCellAnchor editAs="oneCell">
    <xdr:from>
      <xdr:col>4</xdr:col>
      <xdr:colOff>3476066</xdr:colOff>
      <xdr:row>8</xdr:row>
      <xdr:rowOff>20172</xdr:rowOff>
    </xdr:from>
    <xdr:to>
      <xdr:col>6</xdr:col>
      <xdr:colOff>397028</xdr:colOff>
      <xdr:row>11</xdr:row>
      <xdr:rowOff>28603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5966" y="1391772"/>
          <a:ext cx="1902537" cy="5323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3</xdr:col>
      <xdr:colOff>726860</xdr:colOff>
      <xdr:row>5</xdr:row>
      <xdr:rowOff>90581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3165260" cy="995456"/>
        </a:xfrm>
        <a:prstGeom prst="rect">
          <a:avLst/>
        </a:prstGeom>
      </xdr:spPr>
    </xdr:pic>
    <xdr:clientData/>
  </xdr:twoCellAnchor>
  <xdr:twoCellAnchor editAs="oneCell">
    <xdr:from>
      <xdr:col>3</xdr:col>
      <xdr:colOff>1676400</xdr:colOff>
      <xdr:row>4</xdr:row>
      <xdr:rowOff>161926</xdr:rowOff>
    </xdr:from>
    <xdr:to>
      <xdr:col>4</xdr:col>
      <xdr:colOff>1247775</xdr:colOff>
      <xdr:row>12</xdr:row>
      <xdr:rowOff>46506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0" y="933451"/>
          <a:ext cx="1285875" cy="1437155"/>
        </a:xfrm>
        <a:prstGeom prst="rect">
          <a:avLst/>
        </a:prstGeom>
      </xdr:spPr>
    </xdr:pic>
    <xdr:clientData/>
  </xdr:twoCellAnchor>
  <xdr:twoCellAnchor editAs="oneCell">
    <xdr:from>
      <xdr:col>4</xdr:col>
      <xdr:colOff>1276350</xdr:colOff>
      <xdr:row>4</xdr:row>
      <xdr:rowOff>123825</xdr:rowOff>
    </xdr:from>
    <xdr:to>
      <xdr:col>8</xdr:col>
      <xdr:colOff>294079</xdr:colOff>
      <xdr:row>11</xdr:row>
      <xdr:rowOff>103655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0" y="895350"/>
          <a:ext cx="2608654" cy="1341905"/>
        </a:xfrm>
        <a:prstGeom prst="rect">
          <a:avLst/>
        </a:prstGeom>
      </xdr:spPr>
    </xdr:pic>
    <xdr:clientData/>
  </xdr:twoCellAnchor>
  <xdr:twoCellAnchor editAs="oneCell">
    <xdr:from>
      <xdr:col>8</xdr:col>
      <xdr:colOff>347383</xdr:colOff>
      <xdr:row>6</xdr:row>
      <xdr:rowOff>192182</xdr:rowOff>
    </xdr:from>
    <xdr:to>
      <xdr:col>11</xdr:col>
      <xdr:colOff>53567</xdr:colOff>
      <xdr:row>9</xdr:row>
      <xdr:rowOff>182311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7308" y="1344707"/>
          <a:ext cx="2087434" cy="590204"/>
        </a:xfrm>
        <a:prstGeom prst="rect">
          <a:avLst/>
        </a:prstGeom>
      </xdr:spPr>
    </xdr:pic>
    <xdr:clientData/>
  </xdr:twoCellAnchor>
  <xdr:twoCellAnchor editAs="oneCell">
    <xdr:from>
      <xdr:col>4</xdr:col>
      <xdr:colOff>90770</xdr:colOff>
      <xdr:row>32</xdr:row>
      <xdr:rowOff>66675</xdr:rowOff>
    </xdr:from>
    <xdr:to>
      <xdr:col>6</xdr:col>
      <xdr:colOff>280149</xdr:colOff>
      <xdr:row>36</xdr:row>
      <xdr:rowOff>51900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9770" y="6791325"/>
          <a:ext cx="2532529" cy="785325"/>
        </a:xfrm>
        <a:prstGeom prst="rect">
          <a:avLst/>
        </a:prstGeom>
      </xdr:spPr>
    </xdr:pic>
    <xdr:clientData/>
  </xdr:twoCellAnchor>
  <xdr:twoCellAnchor editAs="oneCell">
    <xdr:from>
      <xdr:col>6</xdr:col>
      <xdr:colOff>358590</xdr:colOff>
      <xdr:row>32</xdr:row>
      <xdr:rowOff>105626</xdr:rowOff>
    </xdr:from>
    <xdr:to>
      <xdr:col>9</xdr:col>
      <xdr:colOff>578039</xdr:colOff>
      <xdr:row>36</xdr:row>
      <xdr:rowOff>118783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0740" y="6830276"/>
          <a:ext cx="2362574" cy="813257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32</xdr:row>
      <xdr:rowOff>111499</xdr:rowOff>
    </xdr:from>
    <xdr:to>
      <xdr:col>4</xdr:col>
      <xdr:colOff>4882</xdr:colOff>
      <xdr:row>36</xdr:row>
      <xdr:rowOff>155576</xdr:rowOff>
    </xdr:to>
    <xdr:pic>
      <xdr:nvPicPr>
        <xdr:cNvPr id="14" name="Picture 13" descr="https://muellerstreamline.com/wp-content/uploads/2018/12/Streamline-SDR-outlined_SML.png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6836149"/>
          <a:ext cx="2424232" cy="844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8"/>
  <sheetViews>
    <sheetView tabSelected="1" zoomScale="115" zoomScaleNormal="115" workbookViewId="0">
      <selection activeCell="B18" sqref="B18"/>
    </sheetView>
  </sheetViews>
  <sheetFormatPr defaultRowHeight="12.75"/>
  <cols>
    <col min="1" max="1" width="10.85546875" style="1" bestFit="1" customWidth="1"/>
    <col min="2" max="2" width="10.85546875" style="1" customWidth="1"/>
    <col min="3" max="3" width="33.5703125" style="1" bestFit="1" customWidth="1"/>
    <col min="4" max="4" width="8.140625" style="1" customWidth="1"/>
    <col min="5" max="6" width="7.7109375" style="1" customWidth="1"/>
    <col min="7" max="7" width="13.140625" style="1" customWidth="1"/>
    <col min="8" max="8" width="9" style="1" customWidth="1"/>
    <col min="9" max="9" width="11" style="1" customWidth="1"/>
    <col min="10" max="10" width="13.140625" style="1" customWidth="1"/>
    <col min="11" max="16384" width="9.140625" style="1"/>
  </cols>
  <sheetData>
    <row r="1" spans="1:10">
      <c r="J1" s="3" t="s">
        <v>2912</v>
      </c>
    </row>
    <row r="2" spans="1:10">
      <c r="J2" s="3" t="s">
        <v>2913</v>
      </c>
    </row>
    <row r="3" spans="1:10">
      <c r="J3" s="4" t="s">
        <v>2894</v>
      </c>
    </row>
    <row r="4" spans="1:10">
      <c r="J4" s="24" t="s">
        <v>2895</v>
      </c>
    </row>
    <row r="5" spans="1:10">
      <c r="J5" s="24"/>
    </row>
    <row r="7" spans="1:10" ht="15.75">
      <c r="A7" s="91"/>
      <c r="B7" s="91"/>
      <c r="C7" s="91"/>
      <c r="D7" s="91"/>
    </row>
    <row r="9" spans="1:10" ht="15.75">
      <c r="A9" s="91"/>
      <c r="B9" s="91"/>
      <c r="C9" s="91"/>
      <c r="D9" s="91"/>
      <c r="E9" s="5"/>
      <c r="F9" s="5"/>
      <c r="G9" s="5"/>
      <c r="H9" s="5"/>
      <c r="I9" s="5"/>
      <c r="J9" s="5"/>
    </row>
    <row r="10" spans="1:10">
      <c r="A10" s="92"/>
      <c r="B10" s="93"/>
      <c r="C10" s="93"/>
      <c r="D10" s="6"/>
      <c r="E10" s="6"/>
      <c r="F10" s="7"/>
      <c r="G10" s="7"/>
      <c r="H10" s="7"/>
      <c r="I10" s="6"/>
      <c r="J10" s="6"/>
    </row>
    <row r="11" spans="1:10">
      <c r="A11" s="8"/>
      <c r="B11" s="9"/>
      <c r="C11" s="8"/>
      <c r="D11" s="6"/>
      <c r="E11" s="6"/>
      <c r="F11" s="7"/>
      <c r="G11" s="7"/>
      <c r="H11" s="7"/>
      <c r="I11" s="6"/>
      <c r="J11" s="6"/>
    </row>
    <row r="12" spans="1:10">
      <c r="A12" s="10"/>
      <c r="B12" s="11"/>
      <c r="C12" s="8"/>
      <c r="D12" s="8"/>
      <c r="E12" s="8"/>
      <c r="F12" s="12"/>
      <c r="G12" s="12"/>
      <c r="H12" s="12"/>
      <c r="I12" s="13"/>
      <c r="J12" s="8"/>
    </row>
    <row r="14" spans="1:10" ht="15.75">
      <c r="A14" s="91" t="s">
        <v>0</v>
      </c>
      <c r="B14" s="91"/>
      <c r="C14" s="91"/>
      <c r="D14" s="5"/>
      <c r="E14" s="5"/>
      <c r="F14" s="5"/>
      <c r="G14" s="5"/>
      <c r="H14" s="5"/>
      <c r="I14" s="2"/>
    </row>
    <row r="15" spans="1:10">
      <c r="A15" s="92" t="s">
        <v>1</v>
      </c>
      <c r="B15" s="92"/>
      <c r="C15" s="92"/>
      <c r="D15" s="7"/>
      <c r="E15" s="7"/>
      <c r="F15" s="7"/>
      <c r="G15" s="6"/>
      <c r="H15" s="6"/>
      <c r="I15" s="3"/>
    </row>
    <row r="16" spans="1:10">
      <c r="A16" s="8"/>
      <c r="B16" s="9"/>
      <c r="C16" s="6"/>
      <c r="D16" s="7"/>
      <c r="E16" s="7"/>
      <c r="F16" s="7"/>
      <c r="G16" s="6"/>
      <c r="H16" s="6"/>
      <c r="I16" s="3"/>
    </row>
    <row r="17" spans="1:16">
      <c r="A17" s="8" t="s">
        <v>2</v>
      </c>
      <c r="B17" s="15">
        <v>0</v>
      </c>
      <c r="C17" s="8"/>
      <c r="D17" s="12"/>
      <c r="E17" s="12"/>
      <c r="F17" s="12"/>
      <c r="G17" s="13"/>
      <c r="H17" s="8"/>
      <c r="I17" s="4"/>
    </row>
    <row r="18" spans="1:16">
      <c r="I18" s="14"/>
      <c r="K18" s="17"/>
    </row>
    <row r="19" spans="1:16" s="17" customFormat="1">
      <c r="A19" s="16" t="s">
        <v>3</v>
      </c>
      <c r="B19" s="16" t="s">
        <v>4</v>
      </c>
      <c r="C19" s="16" t="s">
        <v>5</v>
      </c>
      <c r="D19" s="16" t="s">
        <v>6</v>
      </c>
      <c r="E19" s="16" t="s">
        <v>7</v>
      </c>
      <c r="F19" s="16" t="s">
        <v>8</v>
      </c>
      <c r="G19" s="16" t="s">
        <v>9</v>
      </c>
      <c r="H19" s="16" t="s">
        <v>10</v>
      </c>
      <c r="I19" s="16" t="s">
        <v>11</v>
      </c>
      <c r="J19" s="16" t="s">
        <v>12</v>
      </c>
    </row>
    <row r="20" spans="1:16">
      <c r="A20" s="18" t="s">
        <v>13</v>
      </c>
      <c r="B20" s="18" t="s">
        <v>14</v>
      </c>
      <c r="C20" s="18" t="s">
        <v>15</v>
      </c>
      <c r="D20" s="19">
        <v>0</v>
      </c>
      <c r="E20" s="19">
        <v>50</v>
      </c>
      <c r="F20" s="19">
        <v>10800</v>
      </c>
      <c r="G20" s="18" t="s">
        <v>16</v>
      </c>
      <c r="H20" s="20">
        <v>6.5000000000000002E-2</v>
      </c>
      <c r="I20" s="21">
        <f>VLOOKUP(A20,'New List Prices'!A:B,2,FALSE)</f>
        <v>1</v>
      </c>
      <c r="J20" s="22">
        <f t="shared" ref="J20:J83" si="0">ROUND(I20*$B$17,4)</f>
        <v>0</v>
      </c>
      <c r="L20" s="89"/>
      <c r="P20" s="89"/>
    </row>
    <row r="21" spans="1:16">
      <c r="A21" s="18" t="s">
        <v>17</v>
      </c>
      <c r="B21" s="18" t="s">
        <v>14</v>
      </c>
      <c r="C21" s="18" t="s">
        <v>18</v>
      </c>
      <c r="D21" s="19">
        <v>0</v>
      </c>
      <c r="E21" s="19">
        <v>50</v>
      </c>
      <c r="F21" s="19">
        <v>5600</v>
      </c>
      <c r="G21" s="18" t="s">
        <v>19</v>
      </c>
      <c r="H21" s="20">
        <v>0.09</v>
      </c>
      <c r="I21" s="21">
        <f>VLOOKUP(A21,'New List Prices'!A:B,2,FALSE)</f>
        <v>1.1399999999999999</v>
      </c>
      <c r="J21" s="22">
        <f t="shared" si="0"/>
        <v>0</v>
      </c>
      <c r="L21" s="89"/>
      <c r="P21" s="89"/>
    </row>
    <row r="22" spans="1:16">
      <c r="A22" s="18" t="s">
        <v>20</v>
      </c>
      <c r="B22" s="18" t="s">
        <v>14</v>
      </c>
      <c r="C22" s="18" t="s">
        <v>21</v>
      </c>
      <c r="D22" s="19">
        <v>0</v>
      </c>
      <c r="E22" s="19">
        <v>50</v>
      </c>
      <c r="F22" s="19">
        <v>4000</v>
      </c>
      <c r="G22" s="18" t="s">
        <v>22</v>
      </c>
      <c r="H22" s="20">
        <v>0.16500000000000001</v>
      </c>
      <c r="I22" s="21">
        <f>VLOOKUP(A22,'New List Prices'!A:B,2,FALSE)</f>
        <v>2.1399999999999997</v>
      </c>
      <c r="J22" s="22">
        <f t="shared" si="0"/>
        <v>0</v>
      </c>
      <c r="L22" s="89"/>
      <c r="P22" s="89"/>
    </row>
    <row r="23" spans="1:16">
      <c r="A23" s="18" t="s">
        <v>23</v>
      </c>
      <c r="B23" s="18" t="s">
        <v>14</v>
      </c>
      <c r="C23" s="18" t="s">
        <v>24</v>
      </c>
      <c r="D23" s="19">
        <v>0</v>
      </c>
      <c r="E23" s="19">
        <v>25</v>
      </c>
      <c r="F23" s="19">
        <v>2000</v>
      </c>
      <c r="G23" s="18" t="s">
        <v>25</v>
      </c>
      <c r="H23" s="20">
        <v>0.23300000000000001</v>
      </c>
      <c r="I23" s="21">
        <f>VLOOKUP(A23,'New List Prices'!A:B,2,FALSE)</f>
        <v>3.3499999999999996</v>
      </c>
      <c r="J23" s="22">
        <f t="shared" si="0"/>
        <v>0</v>
      </c>
      <c r="L23" s="89"/>
      <c r="P23" s="89"/>
    </row>
    <row r="24" spans="1:16">
      <c r="A24" s="18" t="s">
        <v>26</v>
      </c>
      <c r="B24" s="18" t="s">
        <v>14</v>
      </c>
      <c r="C24" s="18" t="s">
        <v>27</v>
      </c>
      <c r="D24" s="19">
        <v>0</v>
      </c>
      <c r="E24" s="19">
        <v>25</v>
      </c>
      <c r="F24" s="19">
        <v>1400</v>
      </c>
      <c r="G24" s="18" t="s">
        <v>28</v>
      </c>
      <c r="H24" s="20">
        <v>0.34899999999999998</v>
      </c>
      <c r="I24" s="21">
        <f>VLOOKUP(A24,'New List Prices'!A:B,2,FALSE)</f>
        <v>4.05</v>
      </c>
      <c r="J24" s="22">
        <f t="shared" si="0"/>
        <v>0</v>
      </c>
      <c r="L24" s="89"/>
      <c r="P24" s="89"/>
    </row>
    <row r="25" spans="1:16">
      <c r="A25" s="18" t="s">
        <v>29</v>
      </c>
      <c r="B25" s="18" t="s">
        <v>14</v>
      </c>
      <c r="C25" s="18" t="s">
        <v>30</v>
      </c>
      <c r="D25" s="19">
        <v>0</v>
      </c>
      <c r="E25" s="19">
        <v>10</v>
      </c>
      <c r="F25" s="19">
        <v>800</v>
      </c>
      <c r="G25" s="18" t="s">
        <v>31</v>
      </c>
      <c r="H25" s="23">
        <v>0.51300000000000001</v>
      </c>
      <c r="I25" s="21">
        <f>VLOOKUP(A25,'New List Prices'!A:B,2,FALSE)</f>
        <v>5.87</v>
      </c>
      <c r="J25" s="22">
        <f t="shared" si="0"/>
        <v>0</v>
      </c>
      <c r="L25" s="89"/>
      <c r="P25" s="89"/>
    </row>
    <row r="26" spans="1:16">
      <c r="A26" s="18" t="s">
        <v>32</v>
      </c>
      <c r="B26" s="18" t="s">
        <v>14</v>
      </c>
      <c r="C26" s="18" t="s">
        <v>33</v>
      </c>
      <c r="D26" s="19">
        <v>0</v>
      </c>
      <c r="E26" s="19">
        <v>10</v>
      </c>
      <c r="F26" s="19">
        <v>490</v>
      </c>
      <c r="G26" s="18" t="s">
        <v>34</v>
      </c>
      <c r="H26" s="23">
        <v>1.024</v>
      </c>
      <c r="I26" s="21">
        <f>VLOOKUP(A26,'New List Prices'!A:B,2,FALSE)</f>
        <v>19.360000000000003</v>
      </c>
      <c r="J26" s="22">
        <f t="shared" si="0"/>
        <v>0</v>
      </c>
      <c r="L26" s="89"/>
      <c r="P26" s="89"/>
    </row>
    <row r="27" spans="1:16">
      <c r="A27" s="18" t="s">
        <v>35</v>
      </c>
      <c r="B27" s="18" t="s">
        <v>14</v>
      </c>
      <c r="C27" s="18" t="s">
        <v>36</v>
      </c>
      <c r="D27" s="19">
        <v>0</v>
      </c>
      <c r="E27" s="19">
        <v>10</v>
      </c>
      <c r="F27" s="19">
        <v>350</v>
      </c>
      <c r="G27" s="18" t="s">
        <v>37</v>
      </c>
      <c r="H27" s="23">
        <v>1.4690000000000001</v>
      </c>
      <c r="I27" s="21">
        <f>VLOOKUP(A27,'New List Prices'!A:B,2,FALSE)</f>
        <v>25.450000000000003</v>
      </c>
      <c r="J27" s="22">
        <f t="shared" si="0"/>
        <v>0</v>
      </c>
      <c r="L27" s="89"/>
      <c r="P27" s="89"/>
    </row>
    <row r="28" spans="1:16">
      <c r="A28" s="18" t="s">
        <v>38</v>
      </c>
      <c r="B28" s="18" t="s">
        <v>14</v>
      </c>
      <c r="C28" s="18" t="s">
        <v>39</v>
      </c>
      <c r="D28" s="19">
        <v>0</v>
      </c>
      <c r="E28" s="19">
        <v>6</v>
      </c>
      <c r="F28" s="19">
        <v>168</v>
      </c>
      <c r="G28" s="18" t="s">
        <v>40</v>
      </c>
      <c r="H28" s="23">
        <v>2.3220000000000001</v>
      </c>
      <c r="I28" s="21">
        <f>VLOOKUP(A28,'New List Prices'!A:B,2,FALSE)</f>
        <v>46.04</v>
      </c>
      <c r="J28" s="22">
        <f t="shared" si="0"/>
        <v>0</v>
      </c>
      <c r="L28" s="89"/>
      <c r="P28" s="89"/>
    </row>
    <row r="29" spans="1:16">
      <c r="A29" s="18" t="s">
        <v>41</v>
      </c>
      <c r="B29" s="18" t="s">
        <v>14</v>
      </c>
      <c r="C29" s="18" t="s">
        <v>42</v>
      </c>
      <c r="D29" s="19">
        <v>1</v>
      </c>
      <c r="E29" s="19">
        <v>4</v>
      </c>
      <c r="F29" s="19">
        <v>48</v>
      </c>
      <c r="G29" s="18" t="s">
        <v>43</v>
      </c>
      <c r="H29" s="23">
        <v>5.61</v>
      </c>
      <c r="I29" s="21">
        <f>VLOOKUP(A29,'New List Prices'!A:B,2,FALSE)</f>
        <v>154.94999999999999</v>
      </c>
      <c r="J29" s="22">
        <f t="shared" si="0"/>
        <v>0</v>
      </c>
      <c r="L29" s="89"/>
      <c r="P29" s="89"/>
    </row>
    <row r="30" spans="1:16">
      <c r="A30" s="18" t="s">
        <v>44</v>
      </c>
      <c r="B30" s="18" t="s">
        <v>14</v>
      </c>
      <c r="C30" s="18" t="s">
        <v>45</v>
      </c>
      <c r="D30" s="19">
        <v>50</v>
      </c>
      <c r="E30" s="19">
        <v>300</v>
      </c>
      <c r="F30" s="19">
        <v>5400</v>
      </c>
      <c r="G30" s="18" t="s">
        <v>46</v>
      </c>
      <c r="H30" s="23">
        <v>8.5999999999999993E-2</v>
      </c>
      <c r="I30" s="21">
        <f>VLOOKUP(A30,'New List Prices'!A:B,2,FALSE)</f>
        <v>1.25</v>
      </c>
      <c r="J30" s="22">
        <f t="shared" si="0"/>
        <v>0</v>
      </c>
      <c r="L30" s="89"/>
      <c r="P30" s="89"/>
    </row>
    <row r="31" spans="1:16">
      <c r="A31" s="18" t="s">
        <v>47</v>
      </c>
      <c r="B31" s="18" t="s">
        <v>14</v>
      </c>
      <c r="C31" s="18" t="s">
        <v>48</v>
      </c>
      <c r="D31" s="19">
        <v>0</v>
      </c>
      <c r="E31" s="19">
        <v>50</v>
      </c>
      <c r="F31" s="19">
        <v>4000</v>
      </c>
      <c r="G31" s="18" t="s">
        <v>49</v>
      </c>
      <c r="H31" s="23">
        <v>0.128</v>
      </c>
      <c r="I31" s="21">
        <f>VLOOKUP(A31,'New List Prices'!A:B,2,FALSE)</f>
        <v>2.2699999999999996</v>
      </c>
      <c r="J31" s="22">
        <f t="shared" si="0"/>
        <v>0</v>
      </c>
      <c r="L31" s="89"/>
    </row>
    <row r="32" spans="1:16">
      <c r="A32" s="18" t="s">
        <v>50</v>
      </c>
      <c r="B32" s="18" t="s">
        <v>14</v>
      </c>
      <c r="C32" s="18" t="s">
        <v>51</v>
      </c>
      <c r="D32" s="19">
        <v>0</v>
      </c>
      <c r="E32" s="19">
        <v>50</v>
      </c>
      <c r="F32" s="19">
        <v>4000</v>
      </c>
      <c r="G32" s="18" t="s">
        <v>52</v>
      </c>
      <c r="H32" s="23">
        <v>0.13500000000000001</v>
      </c>
      <c r="I32" s="21">
        <f>VLOOKUP(A32,'New List Prices'!A:B,2,FALSE)</f>
        <v>2.46</v>
      </c>
      <c r="J32" s="22">
        <f t="shared" si="0"/>
        <v>0</v>
      </c>
      <c r="L32" s="89"/>
    </row>
    <row r="33" spans="1:12">
      <c r="A33" s="18" t="s">
        <v>53</v>
      </c>
      <c r="B33" s="18" t="s">
        <v>14</v>
      </c>
      <c r="C33" s="18" t="s">
        <v>54</v>
      </c>
      <c r="D33" s="19">
        <v>0</v>
      </c>
      <c r="E33" s="19">
        <v>25</v>
      </c>
      <c r="F33" s="19">
        <v>2800</v>
      </c>
      <c r="G33" s="18" t="s">
        <v>55</v>
      </c>
      <c r="H33" s="20">
        <v>0.20899999999999999</v>
      </c>
      <c r="I33" s="21">
        <f>VLOOKUP(A33,'New List Prices'!A:B,2,FALSE)</f>
        <v>3.65</v>
      </c>
      <c r="J33" s="22">
        <f t="shared" si="0"/>
        <v>0</v>
      </c>
      <c r="L33" s="89"/>
    </row>
    <row r="34" spans="1:12">
      <c r="A34" s="18" t="s">
        <v>56</v>
      </c>
      <c r="B34" s="18" t="s">
        <v>14</v>
      </c>
      <c r="C34" s="18" t="s">
        <v>57</v>
      </c>
      <c r="D34" s="19">
        <v>0</v>
      </c>
      <c r="E34" s="19">
        <v>25</v>
      </c>
      <c r="F34" s="19">
        <v>2000</v>
      </c>
      <c r="G34" s="18" t="s">
        <v>58</v>
      </c>
      <c r="H34" s="20">
        <v>0.221</v>
      </c>
      <c r="I34" s="21">
        <f>VLOOKUP(A34,'New List Prices'!A:B,2,FALSE)</f>
        <v>3.88</v>
      </c>
      <c r="J34" s="22">
        <f t="shared" si="0"/>
        <v>0</v>
      </c>
      <c r="L34" s="89"/>
    </row>
    <row r="35" spans="1:12">
      <c r="A35" s="18" t="s">
        <v>59</v>
      </c>
      <c r="B35" s="18" t="s">
        <v>14</v>
      </c>
      <c r="C35" s="18" t="s">
        <v>60</v>
      </c>
      <c r="D35" s="19">
        <v>0</v>
      </c>
      <c r="E35" s="19">
        <v>25</v>
      </c>
      <c r="F35" s="19">
        <v>2000</v>
      </c>
      <c r="G35" s="18" t="s">
        <v>61</v>
      </c>
      <c r="H35" s="20">
        <v>0.24199999999999999</v>
      </c>
      <c r="I35" s="21">
        <f>VLOOKUP(A35,'New List Prices'!A:B,2,FALSE)</f>
        <v>6.3999999999999995</v>
      </c>
      <c r="J35" s="22">
        <f t="shared" si="0"/>
        <v>0</v>
      </c>
      <c r="L35" s="89"/>
    </row>
    <row r="36" spans="1:12">
      <c r="A36" s="18" t="s">
        <v>62</v>
      </c>
      <c r="B36" s="18" t="s">
        <v>14</v>
      </c>
      <c r="C36" s="18" t="s">
        <v>63</v>
      </c>
      <c r="D36" s="19">
        <v>0</v>
      </c>
      <c r="E36" s="19">
        <v>25</v>
      </c>
      <c r="F36" s="19">
        <v>2000</v>
      </c>
      <c r="G36" s="18" t="s">
        <v>64</v>
      </c>
      <c r="H36" s="20">
        <v>0.27100000000000002</v>
      </c>
      <c r="I36" s="21">
        <f>VLOOKUP(A36,'New List Prices'!A:B,2,FALSE)</f>
        <v>6.3999999999999995</v>
      </c>
      <c r="J36" s="22">
        <f t="shared" si="0"/>
        <v>0</v>
      </c>
      <c r="L36" s="89"/>
    </row>
    <row r="37" spans="1:12">
      <c r="A37" s="18" t="s">
        <v>65</v>
      </c>
      <c r="B37" s="18" t="s">
        <v>14</v>
      </c>
      <c r="C37" s="18" t="s">
        <v>66</v>
      </c>
      <c r="D37" s="19">
        <v>0</v>
      </c>
      <c r="E37" s="19">
        <v>10</v>
      </c>
      <c r="F37" s="19">
        <v>800</v>
      </c>
      <c r="G37" s="18" t="s">
        <v>67</v>
      </c>
      <c r="H37" s="20">
        <v>0.45200000000000001</v>
      </c>
      <c r="I37" s="21">
        <f>VLOOKUP(A37,'New List Prices'!A:B,2,FALSE)</f>
        <v>6.3199999999999994</v>
      </c>
      <c r="J37" s="22">
        <f t="shared" si="0"/>
        <v>0</v>
      </c>
      <c r="L37" s="89"/>
    </row>
    <row r="38" spans="1:12">
      <c r="A38" s="18" t="s">
        <v>68</v>
      </c>
      <c r="B38" s="18" t="s">
        <v>14</v>
      </c>
      <c r="C38" s="18" t="s">
        <v>69</v>
      </c>
      <c r="D38" s="19">
        <v>50</v>
      </c>
      <c r="E38" s="19">
        <v>400</v>
      </c>
      <c r="F38" s="19">
        <v>7200</v>
      </c>
      <c r="G38" s="18" t="s">
        <v>70</v>
      </c>
      <c r="H38" s="20">
        <v>7.4999999999999997E-2</v>
      </c>
      <c r="I38" s="21">
        <f>VLOOKUP(A38,'New List Prices'!A:B,2,FALSE)</f>
        <v>1.33</v>
      </c>
      <c r="J38" s="22">
        <f t="shared" si="0"/>
        <v>0</v>
      </c>
      <c r="L38" s="89"/>
    </row>
    <row r="39" spans="1:12">
      <c r="A39" s="18" t="s">
        <v>71</v>
      </c>
      <c r="B39" s="18" t="s">
        <v>14</v>
      </c>
      <c r="C39" s="18" t="s">
        <v>72</v>
      </c>
      <c r="D39" s="19">
        <v>0</v>
      </c>
      <c r="E39" s="19">
        <v>50</v>
      </c>
      <c r="F39" s="19">
        <v>5600</v>
      </c>
      <c r="G39" s="18" t="s">
        <v>73</v>
      </c>
      <c r="H39" s="20">
        <v>9.6000000000000002E-2</v>
      </c>
      <c r="I39" s="21">
        <f>VLOOKUP(A39,'New List Prices'!A:B,2,FALSE)</f>
        <v>2.0299999999999998</v>
      </c>
      <c r="J39" s="22">
        <f t="shared" si="0"/>
        <v>0</v>
      </c>
      <c r="L39" s="89"/>
    </row>
    <row r="40" spans="1:12">
      <c r="A40" s="18" t="s">
        <v>74</v>
      </c>
      <c r="B40" s="18" t="s">
        <v>14</v>
      </c>
      <c r="C40" s="18" t="s">
        <v>75</v>
      </c>
      <c r="D40" s="19">
        <v>0</v>
      </c>
      <c r="E40" s="19">
        <v>50</v>
      </c>
      <c r="F40" s="19">
        <v>4000</v>
      </c>
      <c r="G40" s="18" t="s">
        <v>76</v>
      </c>
      <c r="H40" s="20">
        <v>0.16900000000000001</v>
      </c>
      <c r="I40" s="21">
        <f>VLOOKUP(A40,'New List Prices'!A:B,2,FALSE)</f>
        <v>3.8</v>
      </c>
      <c r="J40" s="22">
        <f t="shared" si="0"/>
        <v>0</v>
      </c>
      <c r="L40" s="89"/>
    </row>
    <row r="41" spans="1:12">
      <c r="A41" s="18" t="s">
        <v>77</v>
      </c>
      <c r="B41" s="18" t="s">
        <v>14</v>
      </c>
      <c r="C41" s="18" t="s">
        <v>78</v>
      </c>
      <c r="D41" s="19">
        <v>0</v>
      </c>
      <c r="E41" s="19">
        <v>25</v>
      </c>
      <c r="F41" s="19">
        <v>1500</v>
      </c>
      <c r="G41" s="18" t="s">
        <v>79</v>
      </c>
      <c r="H41" s="20">
        <v>0.26</v>
      </c>
      <c r="I41" s="21">
        <f>VLOOKUP(A41,'New List Prices'!A:B,2,FALSE)</f>
        <v>6</v>
      </c>
      <c r="J41" s="22">
        <f t="shared" si="0"/>
        <v>0</v>
      </c>
      <c r="L41" s="89"/>
    </row>
    <row r="42" spans="1:12">
      <c r="A42" s="18" t="s">
        <v>80</v>
      </c>
      <c r="B42" s="18" t="s">
        <v>14</v>
      </c>
      <c r="C42" s="18" t="s">
        <v>81</v>
      </c>
      <c r="D42" s="19">
        <v>0</v>
      </c>
      <c r="E42" s="19">
        <v>50</v>
      </c>
      <c r="F42" s="19">
        <v>7200</v>
      </c>
      <c r="G42" s="18" t="s">
        <v>82</v>
      </c>
      <c r="H42" s="20">
        <v>8.2000000000000003E-2</v>
      </c>
      <c r="I42" s="21">
        <f>VLOOKUP(A42,'New List Prices'!A:B,2,FALSE)</f>
        <v>1.75</v>
      </c>
      <c r="J42" s="22">
        <f t="shared" si="0"/>
        <v>0</v>
      </c>
      <c r="L42" s="89"/>
    </row>
    <row r="43" spans="1:12">
      <c r="A43" s="18" t="s">
        <v>83</v>
      </c>
      <c r="B43" s="18" t="s">
        <v>14</v>
      </c>
      <c r="C43" s="18" t="s">
        <v>84</v>
      </c>
      <c r="D43" s="19">
        <v>0</v>
      </c>
      <c r="E43" s="19">
        <v>50</v>
      </c>
      <c r="F43" s="19">
        <v>5600</v>
      </c>
      <c r="G43" s="18" t="s">
        <v>85</v>
      </c>
      <c r="H43" s="20">
        <v>0.128</v>
      </c>
      <c r="I43" s="21">
        <f>VLOOKUP(A43,'New List Prices'!A:B,2,FALSE)</f>
        <v>2.63</v>
      </c>
      <c r="J43" s="22">
        <f t="shared" si="0"/>
        <v>0</v>
      </c>
      <c r="L43" s="89"/>
    </row>
    <row r="44" spans="1:12">
      <c r="A44" s="18" t="s">
        <v>86</v>
      </c>
      <c r="B44" s="18" t="s">
        <v>14</v>
      </c>
      <c r="C44" s="18" t="s">
        <v>87</v>
      </c>
      <c r="D44" s="19">
        <v>0</v>
      </c>
      <c r="E44" s="19">
        <v>50</v>
      </c>
      <c r="F44" s="19">
        <v>4000</v>
      </c>
      <c r="G44" s="18" t="s">
        <v>88</v>
      </c>
      <c r="H44" s="20">
        <v>0.14599999999999999</v>
      </c>
      <c r="I44" s="21">
        <f>VLOOKUP(A44,'New List Prices'!A:B,2,FALSE)</f>
        <v>3.78</v>
      </c>
      <c r="J44" s="22">
        <f t="shared" si="0"/>
        <v>0</v>
      </c>
      <c r="L44" s="89"/>
    </row>
    <row r="45" spans="1:12">
      <c r="A45" s="18" t="s">
        <v>89</v>
      </c>
      <c r="B45" s="18" t="s">
        <v>14</v>
      </c>
      <c r="C45" s="18" t="s">
        <v>90</v>
      </c>
      <c r="D45" s="19">
        <v>0</v>
      </c>
      <c r="E45" s="19">
        <v>25</v>
      </c>
      <c r="F45" s="19">
        <v>2800</v>
      </c>
      <c r="G45" s="18" t="s">
        <v>91</v>
      </c>
      <c r="H45" s="20">
        <v>0.21199999999999999</v>
      </c>
      <c r="I45" s="21">
        <f>VLOOKUP(A45,'New List Prices'!A:B,2,FALSE)</f>
        <v>6.29</v>
      </c>
      <c r="J45" s="22">
        <f t="shared" si="0"/>
        <v>0</v>
      </c>
      <c r="L45" s="89"/>
    </row>
    <row r="46" spans="1:12" ht="13.5" customHeight="1">
      <c r="A46" s="18" t="s">
        <v>92</v>
      </c>
      <c r="B46" s="18" t="s">
        <v>14</v>
      </c>
      <c r="C46" s="18" t="s">
        <v>93</v>
      </c>
      <c r="D46" s="19">
        <v>0</v>
      </c>
      <c r="E46" s="19">
        <v>25</v>
      </c>
      <c r="F46" s="19">
        <v>2800</v>
      </c>
      <c r="G46" s="18" t="s">
        <v>94</v>
      </c>
      <c r="H46" s="23">
        <v>0.216</v>
      </c>
      <c r="I46" s="21">
        <f>VLOOKUP(A46,'New List Prices'!A:B,2,FALSE)</f>
        <v>6.29</v>
      </c>
      <c r="J46" s="22">
        <f t="shared" si="0"/>
        <v>0</v>
      </c>
      <c r="L46" s="89"/>
    </row>
    <row r="47" spans="1:12">
      <c r="A47" s="18" t="s">
        <v>95</v>
      </c>
      <c r="B47" s="18" t="s">
        <v>14</v>
      </c>
      <c r="C47" s="18" t="s">
        <v>96</v>
      </c>
      <c r="D47" s="19">
        <v>0</v>
      </c>
      <c r="E47" s="19">
        <v>25</v>
      </c>
      <c r="F47" s="19">
        <v>2000</v>
      </c>
      <c r="G47" s="18" t="s">
        <v>97</v>
      </c>
      <c r="H47" s="23">
        <v>0.29799999999999999</v>
      </c>
      <c r="I47" s="21">
        <f>VLOOKUP(A47,'New List Prices'!A:B,2,FALSE)</f>
        <v>7.79</v>
      </c>
      <c r="J47" s="22">
        <f t="shared" si="0"/>
        <v>0</v>
      </c>
      <c r="L47" s="89"/>
    </row>
    <row r="48" spans="1:12">
      <c r="A48" s="18" t="s">
        <v>98</v>
      </c>
      <c r="B48" s="18" t="s">
        <v>14</v>
      </c>
      <c r="C48" s="18" t="s">
        <v>99</v>
      </c>
      <c r="D48" s="19">
        <v>0</v>
      </c>
      <c r="E48" s="19">
        <v>50</v>
      </c>
      <c r="F48" s="19">
        <v>6250</v>
      </c>
      <c r="G48" s="18" t="s">
        <v>100</v>
      </c>
      <c r="H48" s="20">
        <v>0.10199999999999999</v>
      </c>
      <c r="I48" s="21">
        <f>VLOOKUP(A48,'New List Prices'!A:B,2,FALSE)</f>
        <v>3.3499999999999996</v>
      </c>
      <c r="J48" s="22">
        <f t="shared" si="0"/>
        <v>0</v>
      </c>
      <c r="L48" s="89"/>
    </row>
    <row r="49" spans="1:12">
      <c r="A49" s="18" t="s">
        <v>101</v>
      </c>
      <c r="B49" s="18" t="s">
        <v>14</v>
      </c>
      <c r="C49" s="18" t="s">
        <v>102</v>
      </c>
      <c r="D49" s="19">
        <v>0</v>
      </c>
      <c r="E49" s="19">
        <v>25</v>
      </c>
      <c r="F49" s="19">
        <v>0</v>
      </c>
      <c r="G49" s="18" t="s">
        <v>103</v>
      </c>
      <c r="H49" s="20">
        <v>0.126</v>
      </c>
      <c r="I49" s="21" t="e">
        <f>VLOOKUP(A49,'New List Prices'!A:B,2,FALSE)</f>
        <v>#N/A</v>
      </c>
      <c r="J49" s="22" t="e">
        <f t="shared" si="0"/>
        <v>#N/A</v>
      </c>
      <c r="L49" s="89"/>
    </row>
    <row r="50" spans="1:12">
      <c r="A50" s="18" t="s">
        <v>104</v>
      </c>
      <c r="B50" s="18" t="s">
        <v>14</v>
      </c>
      <c r="C50" s="18" t="s">
        <v>105</v>
      </c>
      <c r="D50" s="19">
        <v>0</v>
      </c>
      <c r="E50" s="19">
        <v>50</v>
      </c>
      <c r="F50" s="19">
        <v>11250</v>
      </c>
      <c r="G50" s="18" t="s">
        <v>106</v>
      </c>
      <c r="H50" s="23">
        <v>0.123</v>
      </c>
      <c r="I50" s="21">
        <f>VLOOKUP(A50,'New List Prices'!A:B,2,FALSE)</f>
        <v>6.1499999999999995</v>
      </c>
      <c r="J50" s="22">
        <f t="shared" si="0"/>
        <v>0</v>
      </c>
      <c r="L50" s="89"/>
    </row>
    <row r="51" spans="1:12">
      <c r="A51" s="18" t="s">
        <v>107</v>
      </c>
      <c r="B51" s="18" t="s">
        <v>14</v>
      </c>
      <c r="C51" s="18" t="s">
        <v>108</v>
      </c>
      <c r="D51" s="19">
        <v>50</v>
      </c>
      <c r="E51" s="19">
        <v>300</v>
      </c>
      <c r="F51" s="19">
        <v>5400</v>
      </c>
      <c r="G51" s="18" t="s">
        <v>109</v>
      </c>
      <c r="H51" s="23">
        <v>0.129</v>
      </c>
      <c r="I51" s="21">
        <f>VLOOKUP(A51,'New List Prices'!A:B,2,FALSE)</f>
        <v>9.65</v>
      </c>
      <c r="J51" s="22">
        <f t="shared" si="0"/>
        <v>0</v>
      </c>
      <c r="L51" s="89"/>
    </row>
    <row r="52" spans="1:12">
      <c r="A52" s="18" t="s">
        <v>110</v>
      </c>
      <c r="B52" s="18" t="s">
        <v>14</v>
      </c>
      <c r="C52" s="18" t="s">
        <v>111</v>
      </c>
      <c r="D52" s="19">
        <v>0</v>
      </c>
      <c r="E52" s="19">
        <v>50</v>
      </c>
      <c r="F52" s="19">
        <v>10800</v>
      </c>
      <c r="G52" s="18" t="s">
        <v>112</v>
      </c>
      <c r="H52" s="20">
        <v>5.1999999999999998E-2</v>
      </c>
      <c r="I52" s="21">
        <f>VLOOKUP(A52,'New List Prices'!A:B,2,FALSE)</f>
        <v>0.8</v>
      </c>
      <c r="J52" s="22">
        <f t="shared" si="0"/>
        <v>0</v>
      </c>
      <c r="L52" s="89"/>
    </row>
    <row r="53" spans="1:12">
      <c r="A53" s="18" t="s">
        <v>113</v>
      </c>
      <c r="B53" s="18" t="s">
        <v>14</v>
      </c>
      <c r="C53" s="18" t="s">
        <v>114</v>
      </c>
      <c r="D53" s="19">
        <v>0</v>
      </c>
      <c r="E53" s="19">
        <v>50</v>
      </c>
      <c r="F53" s="19">
        <v>7200</v>
      </c>
      <c r="G53" s="18" t="s">
        <v>115</v>
      </c>
      <c r="H53" s="23">
        <v>7.3999999999999996E-2</v>
      </c>
      <c r="I53" s="21">
        <f>VLOOKUP(A53,'New List Prices'!A:B,2,FALSE)</f>
        <v>0.89</v>
      </c>
      <c r="J53" s="22">
        <f t="shared" si="0"/>
        <v>0</v>
      </c>
      <c r="L53" s="89"/>
    </row>
    <row r="54" spans="1:12">
      <c r="A54" s="18" t="s">
        <v>116</v>
      </c>
      <c r="B54" s="18" t="s">
        <v>14</v>
      </c>
      <c r="C54" s="18" t="s">
        <v>117</v>
      </c>
      <c r="D54" s="19">
        <v>0</v>
      </c>
      <c r="E54" s="19">
        <v>50</v>
      </c>
      <c r="F54" s="19">
        <v>5600</v>
      </c>
      <c r="G54" s="18" t="s">
        <v>118</v>
      </c>
      <c r="H54" s="23">
        <v>0.13200000000000001</v>
      </c>
      <c r="I54" s="21">
        <f>VLOOKUP(A54,'New List Prices'!A:B,2,FALSE)</f>
        <v>1.62</v>
      </c>
      <c r="J54" s="22">
        <f t="shared" si="0"/>
        <v>0</v>
      </c>
      <c r="L54" s="89"/>
    </row>
    <row r="55" spans="1:12">
      <c r="A55" s="18" t="s">
        <v>119</v>
      </c>
      <c r="B55" s="18" t="s">
        <v>14</v>
      </c>
      <c r="C55" s="18" t="s">
        <v>120</v>
      </c>
      <c r="D55" s="19">
        <v>0</v>
      </c>
      <c r="E55" s="19">
        <v>25</v>
      </c>
      <c r="F55" s="19">
        <v>2800</v>
      </c>
      <c r="G55" s="18" t="s">
        <v>121</v>
      </c>
      <c r="H55" s="23">
        <v>0.186</v>
      </c>
      <c r="I55" s="21">
        <f>VLOOKUP(A55,'New List Prices'!A:B,2,FALSE)</f>
        <v>2.82</v>
      </c>
      <c r="J55" s="22">
        <f t="shared" si="0"/>
        <v>0</v>
      </c>
      <c r="L55" s="89"/>
    </row>
    <row r="56" spans="1:12">
      <c r="A56" s="18" t="s">
        <v>122</v>
      </c>
      <c r="B56" s="18" t="s">
        <v>14</v>
      </c>
      <c r="C56" s="18" t="s">
        <v>123</v>
      </c>
      <c r="D56" s="19">
        <v>0</v>
      </c>
      <c r="E56" s="19">
        <v>25</v>
      </c>
      <c r="F56" s="19">
        <v>2000</v>
      </c>
      <c r="G56" s="18" t="s">
        <v>124</v>
      </c>
      <c r="H56" s="23">
        <v>0.23100000000000001</v>
      </c>
      <c r="I56" s="21">
        <f>VLOOKUP(A56,'New List Prices'!A:B,2,FALSE)</f>
        <v>3.05</v>
      </c>
      <c r="J56" s="22">
        <f t="shared" si="0"/>
        <v>0</v>
      </c>
      <c r="L56" s="89"/>
    </row>
    <row r="57" spans="1:12">
      <c r="A57" s="18" t="s">
        <v>125</v>
      </c>
      <c r="B57" s="18" t="s">
        <v>14</v>
      </c>
      <c r="C57" s="18" t="s">
        <v>126</v>
      </c>
      <c r="D57" s="19">
        <v>0</v>
      </c>
      <c r="E57" s="19">
        <v>25</v>
      </c>
      <c r="F57" s="19">
        <v>1225</v>
      </c>
      <c r="G57" s="18" t="s">
        <v>127</v>
      </c>
      <c r="H57" s="23">
        <v>0.36299999999999999</v>
      </c>
      <c r="I57" s="21">
        <f>VLOOKUP(A57,'New List Prices'!A:B,2,FALSE)</f>
        <v>4.79</v>
      </c>
      <c r="J57" s="22">
        <f t="shared" si="0"/>
        <v>0</v>
      </c>
      <c r="L57" s="89"/>
    </row>
    <row r="58" spans="1:12">
      <c r="A58" s="18" t="s">
        <v>128</v>
      </c>
      <c r="B58" s="18" t="s">
        <v>14</v>
      </c>
      <c r="C58" s="18" t="s">
        <v>129</v>
      </c>
      <c r="D58" s="19">
        <v>0</v>
      </c>
      <c r="E58" s="19">
        <v>10</v>
      </c>
      <c r="F58" s="19">
        <v>560</v>
      </c>
      <c r="G58" s="18" t="s">
        <v>130</v>
      </c>
      <c r="H58" s="23">
        <v>0.77100000000000002</v>
      </c>
      <c r="I58" s="21">
        <f>VLOOKUP(A58,'New List Prices'!A:B,2,FALSE)</f>
        <v>14.51</v>
      </c>
      <c r="J58" s="22">
        <f t="shared" si="0"/>
        <v>0</v>
      </c>
      <c r="L58" s="89"/>
    </row>
    <row r="59" spans="1:12">
      <c r="A59" s="18" t="s">
        <v>131</v>
      </c>
      <c r="B59" s="18" t="s">
        <v>14</v>
      </c>
      <c r="C59" s="18" t="s">
        <v>132</v>
      </c>
      <c r="D59" s="19">
        <v>0</v>
      </c>
      <c r="E59" s="19">
        <v>10</v>
      </c>
      <c r="F59" s="19">
        <v>490</v>
      </c>
      <c r="G59" s="18" t="s">
        <v>133</v>
      </c>
      <c r="H59" s="20">
        <v>1.117</v>
      </c>
      <c r="I59" s="21">
        <f>VLOOKUP(A59,'New List Prices'!A:B,2,FALSE)</f>
        <v>17.350000000000001</v>
      </c>
      <c r="J59" s="22">
        <f t="shared" si="0"/>
        <v>0</v>
      </c>
      <c r="L59" s="89"/>
    </row>
    <row r="60" spans="1:12">
      <c r="A60" s="18" t="s">
        <v>134</v>
      </c>
      <c r="B60" s="18" t="s">
        <v>14</v>
      </c>
      <c r="C60" s="18" t="s">
        <v>135</v>
      </c>
      <c r="D60" s="19">
        <v>0</v>
      </c>
      <c r="E60" s="19">
        <v>8</v>
      </c>
      <c r="F60" s="19">
        <v>280</v>
      </c>
      <c r="G60" s="18" t="s">
        <v>136</v>
      </c>
      <c r="H60" s="20">
        <v>1.8180000000000001</v>
      </c>
      <c r="I60" s="21">
        <f>VLOOKUP(A60,'New List Prices'!A:B,2,FALSE)</f>
        <v>31.01</v>
      </c>
      <c r="J60" s="22">
        <f t="shared" si="0"/>
        <v>0</v>
      </c>
      <c r="L60" s="89"/>
    </row>
    <row r="61" spans="1:12">
      <c r="A61" s="18" t="s">
        <v>137</v>
      </c>
      <c r="B61" s="18" t="s">
        <v>14</v>
      </c>
      <c r="C61" s="18" t="s">
        <v>138</v>
      </c>
      <c r="D61" s="19">
        <v>1</v>
      </c>
      <c r="E61" s="19">
        <v>5</v>
      </c>
      <c r="F61" s="19">
        <v>80</v>
      </c>
      <c r="G61" s="18" t="s">
        <v>139</v>
      </c>
      <c r="H61" s="20">
        <v>4.7210000000000001</v>
      </c>
      <c r="I61" s="21">
        <f>VLOOKUP(A61,'New List Prices'!A:B,2,FALSE)</f>
        <v>98.63000000000001</v>
      </c>
      <c r="J61" s="22">
        <f t="shared" si="0"/>
        <v>0</v>
      </c>
      <c r="L61" s="89"/>
    </row>
    <row r="62" spans="1:12">
      <c r="A62" s="18" t="s">
        <v>140</v>
      </c>
      <c r="B62" s="18" t="s">
        <v>14</v>
      </c>
      <c r="C62" s="18" t="s">
        <v>141</v>
      </c>
      <c r="D62" s="19">
        <v>0</v>
      </c>
      <c r="E62" s="19">
        <v>50</v>
      </c>
      <c r="F62" s="19">
        <v>7200</v>
      </c>
      <c r="G62" s="18" t="s">
        <v>142</v>
      </c>
      <c r="H62" s="20">
        <v>5.8999999999999997E-2</v>
      </c>
      <c r="I62" s="21">
        <f>VLOOKUP(A62,'New List Prices'!A:B,2,FALSE)</f>
        <v>1.61</v>
      </c>
      <c r="J62" s="22">
        <f t="shared" si="0"/>
        <v>0</v>
      </c>
      <c r="L62" s="89"/>
    </row>
    <row r="63" spans="1:12">
      <c r="A63" s="18" t="s">
        <v>143</v>
      </c>
      <c r="B63" s="18" t="s">
        <v>14</v>
      </c>
      <c r="C63" s="18" t="s">
        <v>144</v>
      </c>
      <c r="D63" s="19">
        <v>0</v>
      </c>
      <c r="E63" s="19">
        <v>50</v>
      </c>
      <c r="F63" s="19">
        <v>7200</v>
      </c>
      <c r="G63" s="18" t="s">
        <v>145</v>
      </c>
      <c r="H63" s="20">
        <v>8.6999999999999994E-2</v>
      </c>
      <c r="I63" s="21">
        <f>VLOOKUP(A63,'New List Prices'!A:B,2,FALSE)</f>
        <v>2.3899999999999997</v>
      </c>
      <c r="J63" s="22">
        <f t="shared" si="0"/>
        <v>0</v>
      </c>
      <c r="L63" s="89"/>
    </row>
    <row r="64" spans="1:12">
      <c r="A64" s="18" t="s">
        <v>146</v>
      </c>
      <c r="B64" s="18" t="s">
        <v>14</v>
      </c>
      <c r="C64" s="18" t="s">
        <v>147</v>
      </c>
      <c r="D64" s="19">
        <v>0</v>
      </c>
      <c r="E64" s="19">
        <v>50</v>
      </c>
      <c r="F64" s="19">
        <v>5600</v>
      </c>
      <c r="G64" s="18" t="s">
        <v>148</v>
      </c>
      <c r="H64" s="20">
        <v>9.6000000000000002E-2</v>
      </c>
      <c r="I64" s="21">
        <f>VLOOKUP(A64,'New List Prices'!A:B,2,FALSE)</f>
        <v>2.84</v>
      </c>
      <c r="J64" s="22">
        <f t="shared" si="0"/>
        <v>0</v>
      </c>
      <c r="L64" s="89"/>
    </row>
    <row r="65" spans="1:12">
      <c r="A65" s="18" t="s">
        <v>149</v>
      </c>
      <c r="B65" s="18" t="s">
        <v>14</v>
      </c>
      <c r="C65" s="18" t="s">
        <v>150</v>
      </c>
      <c r="D65" s="19">
        <v>0</v>
      </c>
      <c r="E65" s="19">
        <v>50</v>
      </c>
      <c r="F65" s="19">
        <v>14400</v>
      </c>
      <c r="G65" s="18" t="s">
        <v>151</v>
      </c>
      <c r="H65" s="20">
        <v>6.3E-2</v>
      </c>
      <c r="I65" s="21">
        <f>VLOOKUP(A65,'New List Prices'!A:B,2,FALSE)</f>
        <v>1</v>
      </c>
      <c r="J65" s="22">
        <f t="shared" si="0"/>
        <v>0</v>
      </c>
      <c r="L65" s="89"/>
    </row>
    <row r="66" spans="1:12">
      <c r="A66" s="18" t="s">
        <v>152</v>
      </c>
      <c r="B66" s="18" t="s">
        <v>14</v>
      </c>
      <c r="C66" s="18" t="s">
        <v>153</v>
      </c>
      <c r="D66" s="19">
        <v>0</v>
      </c>
      <c r="E66" s="19">
        <v>50</v>
      </c>
      <c r="F66" s="19">
        <v>7200</v>
      </c>
      <c r="G66" s="18" t="s">
        <v>154</v>
      </c>
      <c r="H66" s="20">
        <v>7.5999999999999998E-2</v>
      </c>
      <c r="I66" s="21">
        <f>VLOOKUP(A66,'New List Prices'!A:B,2,FALSE)</f>
        <v>1.1399999999999999</v>
      </c>
      <c r="J66" s="22">
        <f t="shared" si="0"/>
        <v>0</v>
      </c>
      <c r="L66" s="89"/>
    </row>
    <row r="67" spans="1:12">
      <c r="A67" s="18" t="s">
        <v>155</v>
      </c>
      <c r="B67" s="18" t="s">
        <v>14</v>
      </c>
      <c r="C67" s="18" t="s">
        <v>156</v>
      </c>
      <c r="D67" s="19">
        <v>0</v>
      </c>
      <c r="E67" s="19">
        <v>50</v>
      </c>
      <c r="F67" s="19">
        <v>5600</v>
      </c>
      <c r="G67" s="18" t="s">
        <v>157</v>
      </c>
      <c r="H67" s="23">
        <v>0.13500000000000001</v>
      </c>
      <c r="I67" s="21">
        <f>VLOOKUP(A67,'New List Prices'!A:B,2,FALSE)</f>
        <v>2.1599999999999997</v>
      </c>
      <c r="J67" s="22">
        <f t="shared" si="0"/>
        <v>0</v>
      </c>
      <c r="L67" s="89"/>
    </row>
    <row r="68" spans="1:12">
      <c r="A68" s="18" t="s">
        <v>158</v>
      </c>
      <c r="B68" s="18" t="s">
        <v>14</v>
      </c>
      <c r="C68" s="18" t="s">
        <v>159</v>
      </c>
      <c r="D68" s="19">
        <v>0</v>
      </c>
      <c r="E68" s="19">
        <v>25</v>
      </c>
      <c r="F68" s="19">
        <v>2800</v>
      </c>
      <c r="G68" s="18" t="s">
        <v>160</v>
      </c>
      <c r="H68" s="23">
        <v>0.223</v>
      </c>
      <c r="I68" s="21">
        <f>VLOOKUP(A68,'New List Prices'!A:B,2,FALSE)</f>
        <v>3.38</v>
      </c>
      <c r="J68" s="22">
        <f t="shared" si="0"/>
        <v>0</v>
      </c>
      <c r="L68" s="89"/>
    </row>
    <row r="69" spans="1:12">
      <c r="A69" s="18" t="s">
        <v>161</v>
      </c>
      <c r="B69" s="18" t="s">
        <v>14</v>
      </c>
      <c r="C69" s="18" t="s">
        <v>162</v>
      </c>
      <c r="D69" s="19">
        <v>0</v>
      </c>
      <c r="E69" s="19">
        <v>25</v>
      </c>
      <c r="F69" s="19">
        <v>2000</v>
      </c>
      <c r="G69" s="18" t="s">
        <v>163</v>
      </c>
      <c r="H69" s="23">
        <v>0.31</v>
      </c>
      <c r="I69" s="21">
        <f>VLOOKUP(A69,'New List Prices'!A:B,2,FALSE)</f>
        <v>3.9899999999999998</v>
      </c>
      <c r="J69" s="22">
        <f t="shared" si="0"/>
        <v>0</v>
      </c>
      <c r="L69" s="89"/>
    </row>
    <row r="70" spans="1:12">
      <c r="A70" s="18" t="s">
        <v>164</v>
      </c>
      <c r="B70" s="18" t="s">
        <v>14</v>
      </c>
      <c r="C70" s="18" t="s">
        <v>165</v>
      </c>
      <c r="D70" s="19">
        <v>0</v>
      </c>
      <c r="E70" s="19">
        <v>10</v>
      </c>
      <c r="F70" s="19">
        <v>1120</v>
      </c>
      <c r="G70" s="18" t="s">
        <v>166</v>
      </c>
      <c r="H70" s="23">
        <v>0.45100000000000001</v>
      </c>
      <c r="I70" s="21">
        <f>VLOOKUP(A70,'New List Prices'!A:B,2,FALSE)</f>
        <v>10.25</v>
      </c>
      <c r="J70" s="22">
        <f t="shared" si="0"/>
        <v>0</v>
      </c>
      <c r="L70" s="89"/>
    </row>
    <row r="71" spans="1:12">
      <c r="A71" s="18" t="s">
        <v>167</v>
      </c>
      <c r="B71" s="18" t="s">
        <v>14</v>
      </c>
      <c r="C71" s="18" t="s">
        <v>168</v>
      </c>
      <c r="D71" s="19">
        <v>0</v>
      </c>
      <c r="E71" s="19">
        <v>50</v>
      </c>
      <c r="F71" s="19">
        <v>7200</v>
      </c>
      <c r="G71" s="18" t="s">
        <v>169</v>
      </c>
      <c r="H71" s="23">
        <v>5.7000000000000002E-2</v>
      </c>
      <c r="I71" s="21">
        <f>VLOOKUP(A71,'New List Prices'!A:B,2,FALSE)</f>
        <v>1.2</v>
      </c>
      <c r="J71" s="22">
        <f t="shared" si="0"/>
        <v>0</v>
      </c>
      <c r="L71" s="89"/>
    </row>
    <row r="72" spans="1:12">
      <c r="A72" s="18" t="s">
        <v>170</v>
      </c>
      <c r="B72" s="18" t="s">
        <v>14</v>
      </c>
      <c r="C72" s="18" t="s">
        <v>171</v>
      </c>
      <c r="D72" s="19">
        <v>0</v>
      </c>
      <c r="E72" s="19">
        <v>50</v>
      </c>
      <c r="F72" s="19">
        <v>5600</v>
      </c>
      <c r="G72" s="18" t="s">
        <v>172</v>
      </c>
      <c r="H72" s="23">
        <v>8.4000000000000005E-2</v>
      </c>
      <c r="I72" s="21">
        <f>VLOOKUP(A72,'New List Prices'!A:B,2,FALSE)</f>
        <v>3.0999999999999996</v>
      </c>
      <c r="J72" s="22">
        <f t="shared" si="0"/>
        <v>0</v>
      </c>
      <c r="L72" s="89"/>
    </row>
    <row r="73" spans="1:12">
      <c r="A73" s="18" t="s">
        <v>173</v>
      </c>
      <c r="B73" s="18" t="s">
        <v>14</v>
      </c>
      <c r="C73" s="18" t="s">
        <v>174</v>
      </c>
      <c r="D73" s="19">
        <v>0</v>
      </c>
      <c r="E73" s="19">
        <v>50</v>
      </c>
      <c r="F73" s="19">
        <v>5600</v>
      </c>
      <c r="G73" s="18" t="s">
        <v>175</v>
      </c>
      <c r="H73" s="23">
        <v>0.111</v>
      </c>
      <c r="I73" s="21">
        <f>VLOOKUP(A73,'New List Prices'!A:B,2,FALSE)</f>
        <v>3.26</v>
      </c>
      <c r="J73" s="22">
        <f t="shared" si="0"/>
        <v>0</v>
      </c>
      <c r="L73" s="89"/>
    </row>
    <row r="74" spans="1:12">
      <c r="A74" s="18" t="s">
        <v>176</v>
      </c>
      <c r="B74" s="18" t="s">
        <v>14</v>
      </c>
      <c r="C74" s="18" t="s">
        <v>177</v>
      </c>
      <c r="D74" s="19">
        <v>0</v>
      </c>
      <c r="E74" s="19">
        <v>50</v>
      </c>
      <c r="F74" s="19">
        <v>14400</v>
      </c>
      <c r="G74" s="18" t="s">
        <v>178</v>
      </c>
      <c r="H74" s="23">
        <v>7.1999999999999995E-2</v>
      </c>
      <c r="I74" s="21">
        <f>VLOOKUP(A74,'New List Prices'!A:B,2,FALSE)</f>
        <v>1.92</v>
      </c>
      <c r="J74" s="22">
        <f t="shared" si="0"/>
        <v>0</v>
      </c>
      <c r="L74" s="89"/>
    </row>
    <row r="75" spans="1:12">
      <c r="A75" s="18" t="s">
        <v>179</v>
      </c>
      <c r="B75" s="18" t="s">
        <v>14</v>
      </c>
      <c r="C75" s="18" t="s">
        <v>180</v>
      </c>
      <c r="D75" s="19">
        <v>0</v>
      </c>
      <c r="E75" s="19">
        <v>50</v>
      </c>
      <c r="F75" s="19">
        <v>7200</v>
      </c>
      <c r="G75" s="18" t="s">
        <v>181</v>
      </c>
      <c r="H75" s="20">
        <v>9.7000000000000003E-2</v>
      </c>
      <c r="I75" s="21">
        <f>VLOOKUP(A75,'New List Prices'!A:B,2,FALSE)</f>
        <v>2.84</v>
      </c>
      <c r="J75" s="22">
        <f t="shared" si="0"/>
        <v>0</v>
      </c>
      <c r="L75" s="89"/>
    </row>
    <row r="76" spans="1:12">
      <c r="A76" s="18" t="s">
        <v>182</v>
      </c>
      <c r="B76" s="18" t="s">
        <v>14</v>
      </c>
      <c r="C76" s="18" t="s">
        <v>183</v>
      </c>
      <c r="D76" s="19">
        <v>0</v>
      </c>
      <c r="E76" s="19">
        <v>50</v>
      </c>
      <c r="F76" s="19">
        <v>14400</v>
      </c>
      <c r="G76" s="18" t="s">
        <v>184</v>
      </c>
      <c r="H76" s="20">
        <v>5.0999999999999997E-2</v>
      </c>
      <c r="I76" s="21">
        <f>VLOOKUP(A76,'New List Prices'!A:B,2,FALSE)</f>
        <v>2.2599999999999998</v>
      </c>
      <c r="J76" s="22">
        <f t="shared" si="0"/>
        <v>0</v>
      </c>
      <c r="L76" s="89"/>
    </row>
    <row r="77" spans="1:12">
      <c r="A77" s="18" t="s">
        <v>185</v>
      </c>
      <c r="B77" s="18" t="s">
        <v>14</v>
      </c>
      <c r="C77" s="18" t="s">
        <v>186</v>
      </c>
      <c r="D77" s="19">
        <v>0</v>
      </c>
      <c r="E77" s="19">
        <v>50</v>
      </c>
      <c r="F77" s="19">
        <v>7200</v>
      </c>
      <c r="G77" s="18" t="s">
        <v>187</v>
      </c>
      <c r="H77" s="23">
        <v>7.3999999999999996E-2</v>
      </c>
      <c r="I77" s="21">
        <f>VLOOKUP(A77,'New List Prices'!A:B,2,FALSE)</f>
        <v>2.76</v>
      </c>
      <c r="J77" s="22">
        <f t="shared" si="0"/>
        <v>0</v>
      </c>
      <c r="L77" s="89"/>
    </row>
    <row r="78" spans="1:12">
      <c r="A78" s="18" t="s">
        <v>188</v>
      </c>
      <c r="B78" s="18" t="s">
        <v>14</v>
      </c>
      <c r="C78" s="18" t="s">
        <v>189</v>
      </c>
      <c r="D78" s="19">
        <v>0</v>
      </c>
      <c r="E78" s="19">
        <v>50</v>
      </c>
      <c r="F78" s="19">
        <v>5600</v>
      </c>
      <c r="G78" s="18" t="s">
        <v>190</v>
      </c>
      <c r="H78" s="23">
        <v>0.115</v>
      </c>
      <c r="I78" s="21">
        <f>VLOOKUP(A78,'New List Prices'!A:B,2,FALSE)</f>
        <v>4.75</v>
      </c>
      <c r="J78" s="22">
        <f t="shared" si="0"/>
        <v>0</v>
      </c>
      <c r="L78" s="89"/>
    </row>
    <row r="79" spans="1:12">
      <c r="A79" s="18" t="s">
        <v>191</v>
      </c>
      <c r="B79" s="18" t="s">
        <v>14</v>
      </c>
      <c r="C79" s="18" t="s">
        <v>192</v>
      </c>
      <c r="D79" s="19">
        <v>0</v>
      </c>
      <c r="E79" s="19">
        <v>25</v>
      </c>
      <c r="F79" s="19">
        <v>2800</v>
      </c>
      <c r="G79" s="18" t="s">
        <v>193</v>
      </c>
      <c r="H79" s="20">
        <v>0.23100000000000001</v>
      </c>
      <c r="I79" s="21">
        <f>VLOOKUP(A79,'New List Prices'!A:B,2,FALSE)</f>
        <v>6.09</v>
      </c>
      <c r="J79" s="22">
        <f t="shared" si="0"/>
        <v>0</v>
      </c>
      <c r="L79" s="89"/>
    </row>
    <row r="80" spans="1:12">
      <c r="A80" s="18" t="s">
        <v>194</v>
      </c>
      <c r="B80" s="18" t="s">
        <v>14</v>
      </c>
      <c r="C80" s="18" t="s">
        <v>195</v>
      </c>
      <c r="D80" s="19">
        <v>0</v>
      </c>
      <c r="E80" s="19">
        <v>25</v>
      </c>
      <c r="F80" s="19">
        <v>2000</v>
      </c>
      <c r="G80" s="18" t="s">
        <v>196</v>
      </c>
      <c r="H80" s="20">
        <v>0.25800000000000001</v>
      </c>
      <c r="I80" s="21">
        <f>VLOOKUP(A80,'New List Prices'!A:B,2,FALSE)</f>
        <v>6.29</v>
      </c>
      <c r="J80" s="22">
        <f t="shared" si="0"/>
        <v>0</v>
      </c>
      <c r="L80" s="89"/>
    </row>
    <row r="81" spans="1:12">
      <c r="A81" s="18" t="s">
        <v>197</v>
      </c>
      <c r="B81" s="18" t="s">
        <v>14</v>
      </c>
      <c r="C81" s="18" t="s">
        <v>198</v>
      </c>
      <c r="D81" s="19">
        <v>0</v>
      </c>
      <c r="E81" s="19">
        <v>10</v>
      </c>
      <c r="F81" s="19">
        <v>1440</v>
      </c>
      <c r="G81" s="18" t="s">
        <v>199</v>
      </c>
      <c r="H81" s="23">
        <v>0.39900000000000002</v>
      </c>
      <c r="I81" s="21">
        <f>VLOOKUP(A81,'New List Prices'!A:B,2,FALSE)</f>
        <v>12.12</v>
      </c>
      <c r="J81" s="22">
        <f t="shared" si="0"/>
        <v>0</v>
      </c>
      <c r="L81" s="89"/>
    </row>
    <row r="82" spans="1:12">
      <c r="A82" s="18" t="s">
        <v>200</v>
      </c>
      <c r="B82" s="18" t="s">
        <v>14</v>
      </c>
      <c r="C82" s="18" t="s">
        <v>201</v>
      </c>
      <c r="D82" s="19">
        <v>0</v>
      </c>
      <c r="E82" s="19">
        <v>50</v>
      </c>
      <c r="F82" s="19">
        <v>14400</v>
      </c>
      <c r="G82" s="18" t="s">
        <v>202</v>
      </c>
      <c r="H82" s="20">
        <v>0.05</v>
      </c>
      <c r="I82" s="21">
        <f>VLOOKUP(A82,'New List Prices'!A:B,2,FALSE)</f>
        <v>1.74</v>
      </c>
      <c r="J82" s="22">
        <f t="shared" si="0"/>
        <v>0</v>
      </c>
      <c r="L82" s="89"/>
    </row>
    <row r="83" spans="1:12">
      <c r="A83" s="18" t="s">
        <v>203</v>
      </c>
      <c r="B83" s="18" t="s">
        <v>14</v>
      </c>
      <c r="C83" s="18" t="s">
        <v>204</v>
      </c>
      <c r="D83" s="19">
        <v>0</v>
      </c>
      <c r="E83" s="19">
        <v>50</v>
      </c>
      <c r="F83" s="19">
        <v>7200</v>
      </c>
      <c r="G83" s="18" t="s">
        <v>205</v>
      </c>
      <c r="H83" s="23">
        <v>7.1999999999999995E-2</v>
      </c>
      <c r="I83" s="21">
        <f>VLOOKUP(A83,'New List Prices'!A:B,2,FALSE)</f>
        <v>2.0299999999999998</v>
      </c>
      <c r="J83" s="22">
        <f t="shared" si="0"/>
        <v>0</v>
      </c>
      <c r="L83" s="89"/>
    </row>
    <row r="84" spans="1:12">
      <c r="A84" s="18" t="s">
        <v>206</v>
      </c>
      <c r="B84" s="18" t="s">
        <v>14</v>
      </c>
      <c r="C84" s="18" t="s">
        <v>207</v>
      </c>
      <c r="D84" s="19">
        <v>0</v>
      </c>
      <c r="E84" s="19">
        <v>50</v>
      </c>
      <c r="F84" s="19">
        <v>5600</v>
      </c>
      <c r="G84" s="18" t="s">
        <v>208</v>
      </c>
      <c r="H84" s="23">
        <v>0.11</v>
      </c>
      <c r="I84" s="21">
        <f>VLOOKUP(A84,'New List Prices'!A:B,2,FALSE)</f>
        <v>3.4099999999999997</v>
      </c>
      <c r="J84" s="22">
        <f t="shared" ref="J84:J147" si="1">ROUND(I84*$B$17,4)</f>
        <v>0</v>
      </c>
      <c r="L84" s="89"/>
    </row>
    <row r="85" spans="1:12">
      <c r="A85" s="18" t="s">
        <v>209</v>
      </c>
      <c r="B85" s="18" t="s">
        <v>14</v>
      </c>
      <c r="C85" s="18" t="s">
        <v>210</v>
      </c>
      <c r="D85" s="19">
        <v>0</v>
      </c>
      <c r="E85" s="19">
        <v>25</v>
      </c>
      <c r="F85" s="19">
        <v>2800</v>
      </c>
      <c r="G85" s="18" t="s">
        <v>211</v>
      </c>
      <c r="H85" s="23">
        <v>0.24099999999999999</v>
      </c>
      <c r="I85" s="21">
        <f>VLOOKUP(A85,'New List Prices'!A:B,2,FALSE)</f>
        <v>4.79</v>
      </c>
      <c r="J85" s="22">
        <f t="shared" si="1"/>
        <v>0</v>
      </c>
      <c r="L85" s="89"/>
    </row>
    <row r="86" spans="1:12">
      <c r="A86" s="18" t="s">
        <v>212</v>
      </c>
      <c r="B86" s="18" t="s">
        <v>14</v>
      </c>
      <c r="C86" s="18" t="s">
        <v>213</v>
      </c>
      <c r="D86" s="19">
        <v>0</v>
      </c>
      <c r="E86" s="19">
        <v>25</v>
      </c>
      <c r="F86" s="19">
        <v>2800</v>
      </c>
      <c r="G86" s="18" t="s">
        <v>214</v>
      </c>
      <c r="H86" s="23">
        <v>0.31900000000000001</v>
      </c>
      <c r="I86" s="21">
        <f>VLOOKUP(A86,'New List Prices'!A:B,2,FALSE)</f>
        <v>4.9799999999999995</v>
      </c>
      <c r="J86" s="22">
        <f t="shared" si="1"/>
        <v>0</v>
      </c>
      <c r="L86" s="89"/>
    </row>
    <row r="87" spans="1:12">
      <c r="A87" s="18" t="s">
        <v>215</v>
      </c>
      <c r="B87" s="18" t="s">
        <v>14</v>
      </c>
      <c r="C87" s="18" t="s">
        <v>216</v>
      </c>
      <c r="D87" s="19">
        <v>0</v>
      </c>
      <c r="E87" s="19">
        <v>20</v>
      </c>
      <c r="F87" s="19">
        <v>1440</v>
      </c>
      <c r="G87" s="18" t="s">
        <v>217</v>
      </c>
      <c r="H87" s="23">
        <v>0.48099999999999998</v>
      </c>
      <c r="I87" s="21">
        <f>VLOOKUP(A87,'New List Prices'!A:B,2,FALSE)</f>
        <v>12.25</v>
      </c>
      <c r="J87" s="22">
        <f t="shared" si="1"/>
        <v>0</v>
      </c>
      <c r="L87" s="89"/>
    </row>
    <row r="88" spans="1:12">
      <c r="A88" s="18" t="s">
        <v>218</v>
      </c>
      <c r="B88" s="18" t="s">
        <v>14</v>
      </c>
      <c r="C88" s="18" t="s">
        <v>219</v>
      </c>
      <c r="D88" s="19">
        <v>50</v>
      </c>
      <c r="E88" s="19">
        <v>600</v>
      </c>
      <c r="F88" s="19">
        <v>10800</v>
      </c>
      <c r="G88" s="18" t="s">
        <v>220</v>
      </c>
      <c r="H88" s="23">
        <v>5.2999999999999999E-2</v>
      </c>
      <c r="I88" s="21">
        <f>VLOOKUP(A88,'New List Prices'!A:B,2,FALSE)</f>
        <v>2.21</v>
      </c>
      <c r="J88" s="22">
        <f t="shared" si="1"/>
        <v>0</v>
      </c>
      <c r="L88" s="89"/>
    </row>
    <row r="89" spans="1:12">
      <c r="A89" s="18" t="s">
        <v>221</v>
      </c>
      <c r="B89" s="18" t="s">
        <v>14</v>
      </c>
      <c r="C89" s="18" t="s">
        <v>222</v>
      </c>
      <c r="D89" s="19">
        <v>0</v>
      </c>
      <c r="E89" s="19">
        <v>50</v>
      </c>
      <c r="F89" s="19">
        <v>7200</v>
      </c>
      <c r="G89" s="18" t="s">
        <v>223</v>
      </c>
      <c r="H89" s="20">
        <v>7.8E-2</v>
      </c>
      <c r="I89" s="21">
        <f>VLOOKUP(A89,'New List Prices'!A:B,2,FALSE)</f>
        <v>2.84</v>
      </c>
      <c r="J89" s="22">
        <f t="shared" si="1"/>
        <v>0</v>
      </c>
      <c r="L89" s="89"/>
    </row>
    <row r="90" spans="1:12">
      <c r="A90" s="18" t="s">
        <v>224</v>
      </c>
      <c r="B90" s="18" t="s">
        <v>14</v>
      </c>
      <c r="C90" s="18" t="s">
        <v>225</v>
      </c>
      <c r="D90" s="19">
        <v>0</v>
      </c>
      <c r="E90" s="19">
        <v>50</v>
      </c>
      <c r="F90" s="19">
        <v>14400</v>
      </c>
      <c r="G90" s="18" t="s">
        <v>226</v>
      </c>
      <c r="H90" s="20">
        <v>5.1999999999999998E-2</v>
      </c>
      <c r="I90" s="21">
        <f>VLOOKUP(A90,'New List Prices'!A:B,2,FALSE)</f>
        <v>1.33</v>
      </c>
      <c r="J90" s="22">
        <f t="shared" si="1"/>
        <v>0</v>
      </c>
      <c r="L90" s="89"/>
    </row>
    <row r="91" spans="1:12">
      <c r="A91" s="18" t="s">
        <v>227</v>
      </c>
      <c r="B91" s="18" t="s">
        <v>14</v>
      </c>
      <c r="C91" s="18" t="s">
        <v>228</v>
      </c>
      <c r="D91" s="19">
        <v>0</v>
      </c>
      <c r="E91" s="19">
        <v>50</v>
      </c>
      <c r="F91" s="19">
        <v>7200</v>
      </c>
      <c r="G91" s="18" t="s">
        <v>229</v>
      </c>
      <c r="H91" s="20">
        <v>5.6000000000000001E-2</v>
      </c>
      <c r="I91" s="21">
        <f>VLOOKUP(A91,'New List Prices'!A:B,2,FALSE)</f>
        <v>2.0599999999999996</v>
      </c>
      <c r="J91" s="22">
        <f t="shared" si="1"/>
        <v>0</v>
      </c>
      <c r="L91" s="89"/>
    </row>
    <row r="92" spans="1:12">
      <c r="A92" s="18" t="s">
        <v>230</v>
      </c>
      <c r="B92" s="18" t="s">
        <v>14</v>
      </c>
      <c r="C92" s="18" t="s">
        <v>231</v>
      </c>
      <c r="D92" s="19">
        <v>50</v>
      </c>
      <c r="E92" s="19">
        <v>50</v>
      </c>
      <c r="F92" s="19">
        <v>5600</v>
      </c>
      <c r="G92" s="18" t="s">
        <v>232</v>
      </c>
      <c r="H92" s="23">
        <v>0.10100000000000001</v>
      </c>
      <c r="I92" s="21">
        <f>VLOOKUP(A92,'New List Prices'!A:B,2,FALSE)</f>
        <v>2.46</v>
      </c>
      <c r="J92" s="22">
        <f t="shared" si="1"/>
        <v>0</v>
      </c>
      <c r="L92" s="89"/>
    </row>
    <row r="93" spans="1:12">
      <c r="A93" s="18" t="s">
        <v>233</v>
      </c>
      <c r="B93" s="18" t="s">
        <v>14</v>
      </c>
      <c r="C93" s="18" t="s">
        <v>234</v>
      </c>
      <c r="D93" s="19">
        <v>0</v>
      </c>
      <c r="E93" s="19">
        <v>25</v>
      </c>
      <c r="F93" s="19">
        <v>3600</v>
      </c>
      <c r="G93" s="18" t="s">
        <v>235</v>
      </c>
      <c r="H93" s="23">
        <v>0.14199999999999999</v>
      </c>
      <c r="I93" s="21">
        <f>VLOOKUP(A93,'New List Prices'!A:B,2,FALSE)</f>
        <v>3.4099999999999997</v>
      </c>
      <c r="J93" s="22">
        <f t="shared" si="1"/>
        <v>0</v>
      </c>
      <c r="L93" s="89"/>
    </row>
    <row r="94" spans="1:12">
      <c r="A94" s="18" t="s">
        <v>236</v>
      </c>
      <c r="B94" s="18" t="s">
        <v>14</v>
      </c>
      <c r="C94" s="18" t="s">
        <v>237</v>
      </c>
      <c r="D94" s="19">
        <v>0</v>
      </c>
      <c r="E94" s="19">
        <v>25</v>
      </c>
      <c r="F94" s="19">
        <v>2800</v>
      </c>
      <c r="G94" s="18" t="s">
        <v>238</v>
      </c>
      <c r="H94" s="23">
        <v>0.20100000000000001</v>
      </c>
      <c r="I94" s="21">
        <f>VLOOKUP(A94,'New List Prices'!A:B,2,FALSE)</f>
        <v>4.2699999999999996</v>
      </c>
      <c r="J94" s="22">
        <f t="shared" si="1"/>
        <v>0</v>
      </c>
      <c r="L94" s="89"/>
    </row>
    <row r="95" spans="1:12">
      <c r="A95" s="18" t="s">
        <v>239</v>
      </c>
      <c r="B95" s="18" t="s">
        <v>14</v>
      </c>
      <c r="C95" s="18" t="s">
        <v>240</v>
      </c>
      <c r="D95" s="19">
        <v>0</v>
      </c>
      <c r="E95" s="19">
        <v>10</v>
      </c>
      <c r="F95" s="19">
        <v>1440</v>
      </c>
      <c r="G95" s="18" t="s">
        <v>241</v>
      </c>
      <c r="H95" s="23">
        <v>0.32500000000000001</v>
      </c>
      <c r="I95" s="21">
        <f>VLOOKUP(A95,'New List Prices'!A:B,2,FALSE)</f>
        <v>5.58</v>
      </c>
      <c r="J95" s="22">
        <f t="shared" si="1"/>
        <v>0</v>
      </c>
      <c r="L95" s="89"/>
    </row>
    <row r="96" spans="1:12">
      <c r="A96" s="18" t="s">
        <v>242</v>
      </c>
      <c r="B96" s="18" t="s">
        <v>14</v>
      </c>
      <c r="C96" s="18" t="s">
        <v>243</v>
      </c>
      <c r="D96" s="19">
        <v>0</v>
      </c>
      <c r="E96" s="19">
        <v>10</v>
      </c>
      <c r="F96" s="19">
        <v>800</v>
      </c>
      <c r="G96" s="18" t="s">
        <v>244</v>
      </c>
      <c r="H96" s="23">
        <v>0.621</v>
      </c>
      <c r="I96" s="21">
        <f>VLOOKUP(A96,'New List Prices'!A:B,2,FALSE)</f>
        <v>14.53</v>
      </c>
      <c r="J96" s="22">
        <f t="shared" si="1"/>
        <v>0</v>
      </c>
      <c r="L96" s="89"/>
    </row>
    <row r="97" spans="1:12">
      <c r="A97" s="18" t="s">
        <v>245</v>
      </c>
      <c r="B97" s="18" t="s">
        <v>14</v>
      </c>
      <c r="C97" s="18" t="s">
        <v>246</v>
      </c>
      <c r="D97" s="19">
        <v>0</v>
      </c>
      <c r="E97" s="19">
        <v>10</v>
      </c>
      <c r="F97" s="19">
        <v>560</v>
      </c>
      <c r="G97" s="18" t="s">
        <v>247</v>
      </c>
      <c r="H97" s="20">
        <v>0.89900000000000002</v>
      </c>
      <c r="I97" s="21">
        <f>VLOOKUP(A97,'New List Prices'!A:B,2,FALSE)</f>
        <v>22.53</v>
      </c>
      <c r="J97" s="22">
        <f t="shared" si="1"/>
        <v>0</v>
      </c>
      <c r="L97" s="89"/>
    </row>
    <row r="98" spans="1:12">
      <c r="A98" s="18" t="s">
        <v>248</v>
      </c>
      <c r="B98" s="18" t="s">
        <v>14</v>
      </c>
      <c r="C98" s="18" t="s">
        <v>249</v>
      </c>
      <c r="D98" s="19">
        <v>0</v>
      </c>
      <c r="E98" s="19">
        <v>5</v>
      </c>
      <c r="F98" s="19">
        <v>245</v>
      </c>
      <c r="G98" s="18" t="s">
        <v>250</v>
      </c>
      <c r="H98" s="20">
        <v>1.4370000000000001</v>
      </c>
      <c r="I98" s="21">
        <f>VLOOKUP(A98,'New List Prices'!A:B,2,FALSE)</f>
        <v>40.4</v>
      </c>
      <c r="J98" s="22">
        <f t="shared" si="1"/>
        <v>0</v>
      </c>
      <c r="L98" s="89"/>
    </row>
    <row r="99" spans="1:12">
      <c r="A99" s="18" t="s">
        <v>251</v>
      </c>
      <c r="B99" s="18" t="s">
        <v>14</v>
      </c>
      <c r="C99" s="18" t="s">
        <v>252</v>
      </c>
      <c r="D99" s="19">
        <v>1</v>
      </c>
      <c r="E99" s="19">
        <v>8</v>
      </c>
      <c r="F99" s="19">
        <v>60</v>
      </c>
      <c r="G99" s="18" t="s">
        <v>253</v>
      </c>
      <c r="H99" s="20">
        <v>3.8639999999999999</v>
      </c>
      <c r="I99" s="21">
        <f>VLOOKUP(A99,'New List Prices'!A:B,2,FALSE)</f>
        <v>99.81</v>
      </c>
      <c r="J99" s="22">
        <f t="shared" si="1"/>
        <v>0</v>
      </c>
      <c r="L99" s="89"/>
    </row>
    <row r="100" spans="1:12">
      <c r="A100" s="18" t="s">
        <v>254</v>
      </c>
      <c r="B100" s="18" t="s">
        <v>14</v>
      </c>
      <c r="C100" s="18" t="s">
        <v>255</v>
      </c>
      <c r="D100" s="19">
        <v>50</v>
      </c>
      <c r="E100" s="19">
        <v>300</v>
      </c>
      <c r="F100" s="19">
        <v>5400</v>
      </c>
      <c r="G100" s="18" t="s">
        <v>256</v>
      </c>
      <c r="H100" s="20">
        <v>8.2000000000000003E-2</v>
      </c>
      <c r="I100" s="21">
        <f>VLOOKUP(A100,'New List Prices'!A:B,2,FALSE)</f>
        <v>3.05</v>
      </c>
      <c r="J100" s="22">
        <f t="shared" si="1"/>
        <v>0</v>
      </c>
      <c r="L100" s="89"/>
    </row>
    <row r="101" spans="1:12">
      <c r="A101" s="18" t="s">
        <v>257</v>
      </c>
      <c r="B101" s="18" t="s">
        <v>14</v>
      </c>
      <c r="C101" s="18" t="s">
        <v>258</v>
      </c>
      <c r="D101" s="19">
        <v>0</v>
      </c>
      <c r="E101" s="19">
        <v>50</v>
      </c>
      <c r="F101" s="19">
        <v>4000</v>
      </c>
      <c r="G101" s="18" t="s">
        <v>259</v>
      </c>
      <c r="H101" s="20">
        <v>0.105</v>
      </c>
      <c r="I101" s="21">
        <f>VLOOKUP(A101,'New List Prices'!A:B,2,FALSE)</f>
        <v>5.05</v>
      </c>
      <c r="J101" s="22">
        <f t="shared" si="1"/>
        <v>0</v>
      </c>
      <c r="L101" s="89"/>
    </row>
    <row r="102" spans="1:12">
      <c r="A102" s="18" t="s">
        <v>260</v>
      </c>
      <c r="B102" s="18" t="s">
        <v>14</v>
      </c>
      <c r="C102" s="18" t="s">
        <v>261</v>
      </c>
      <c r="D102" s="19">
        <v>0</v>
      </c>
      <c r="E102" s="19">
        <v>50</v>
      </c>
      <c r="F102" s="19">
        <v>2800</v>
      </c>
      <c r="G102" s="18" t="s">
        <v>262</v>
      </c>
      <c r="H102" s="23">
        <v>0.18099999999999999</v>
      </c>
      <c r="I102" s="21">
        <f>VLOOKUP(A102,'New List Prices'!A:B,2,FALSE)</f>
        <v>6.29</v>
      </c>
      <c r="J102" s="22">
        <f t="shared" si="1"/>
        <v>0</v>
      </c>
      <c r="L102" s="89"/>
    </row>
    <row r="103" spans="1:12">
      <c r="A103" s="18" t="s">
        <v>263</v>
      </c>
      <c r="B103" s="18" t="s">
        <v>14</v>
      </c>
      <c r="C103" s="18" t="s">
        <v>264</v>
      </c>
      <c r="D103" s="19">
        <v>0</v>
      </c>
      <c r="E103" s="19">
        <v>25</v>
      </c>
      <c r="F103" s="19">
        <v>1400</v>
      </c>
      <c r="G103" s="18" t="s">
        <v>265</v>
      </c>
      <c r="H103" s="23">
        <v>0.29499999999999998</v>
      </c>
      <c r="I103" s="21">
        <f>VLOOKUP(A103,'New List Prices'!A:B,2,FALSE)</f>
        <v>8.2999999999999989</v>
      </c>
      <c r="J103" s="22">
        <f t="shared" si="1"/>
        <v>0</v>
      </c>
      <c r="L103" s="89"/>
    </row>
    <row r="104" spans="1:12">
      <c r="A104" s="18" t="s">
        <v>266</v>
      </c>
      <c r="B104" s="18" t="s">
        <v>14</v>
      </c>
      <c r="C104" s="18" t="s">
        <v>267</v>
      </c>
      <c r="D104" s="19">
        <v>0</v>
      </c>
      <c r="E104" s="19">
        <v>25</v>
      </c>
      <c r="F104" s="19">
        <v>1225</v>
      </c>
      <c r="G104" s="18" t="s">
        <v>268</v>
      </c>
      <c r="H104" s="23">
        <v>0.40200000000000002</v>
      </c>
      <c r="I104" s="21">
        <f>VLOOKUP(A104,'New List Prices'!A:B,2,FALSE)</f>
        <v>9.42</v>
      </c>
      <c r="J104" s="22">
        <f t="shared" si="1"/>
        <v>0</v>
      </c>
      <c r="L104" s="89"/>
    </row>
    <row r="105" spans="1:12">
      <c r="A105" s="18" t="s">
        <v>269</v>
      </c>
      <c r="B105" s="18" t="s">
        <v>14</v>
      </c>
      <c r="C105" s="18" t="s">
        <v>270</v>
      </c>
      <c r="D105" s="19">
        <v>0</v>
      </c>
      <c r="E105" s="19">
        <v>10</v>
      </c>
      <c r="F105" s="19">
        <v>560</v>
      </c>
      <c r="G105" s="18" t="s">
        <v>271</v>
      </c>
      <c r="H105" s="20">
        <v>0.58299999999999996</v>
      </c>
      <c r="I105" s="21">
        <f>VLOOKUP(A105,'New List Prices'!A:B,2,FALSE)</f>
        <v>13.87</v>
      </c>
      <c r="J105" s="22">
        <f t="shared" si="1"/>
        <v>0</v>
      </c>
      <c r="L105" s="89"/>
    </row>
    <row r="106" spans="1:12">
      <c r="A106" s="18" t="s">
        <v>272</v>
      </c>
      <c r="B106" s="18" t="s">
        <v>14</v>
      </c>
      <c r="C106" s="18" t="s">
        <v>273</v>
      </c>
      <c r="D106" s="19">
        <v>0</v>
      </c>
      <c r="E106" s="19">
        <v>50</v>
      </c>
      <c r="F106" s="19">
        <v>14400</v>
      </c>
      <c r="G106" s="18" t="s">
        <v>274</v>
      </c>
      <c r="H106" s="20">
        <v>3.3000000000000002E-2</v>
      </c>
      <c r="I106" s="21">
        <f>VLOOKUP(A106,'New List Prices'!A:B,2,FALSE)</f>
        <v>0.52</v>
      </c>
      <c r="J106" s="22">
        <f t="shared" si="1"/>
        <v>0</v>
      </c>
      <c r="L106" s="89"/>
    </row>
    <row r="107" spans="1:12">
      <c r="A107" s="18" t="s">
        <v>275</v>
      </c>
      <c r="B107" s="18" t="s">
        <v>14</v>
      </c>
      <c r="C107" s="18" t="s">
        <v>276</v>
      </c>
      <c r="D107" s="19">
        <v>0</v>
      </c>
      <c r="E107" s="19">
        <v>50</v>
      </c>
      <c r="F107" s="19">
        <v>10800</v>
      </c>
      <c r="G107" s="18" t="s">
        <v>277</v>
      </c>
      <c r="H107" s="20">
        <v>4.5999999999999999E-2</v>
      </c>
      <c r="I107" s="21">
        <f>VLOOKUP(A107,'New List Prices'!A:B,2,FALSE)</f>
        <v>0.73</v>
      </c>
      <c r="J107" s="22">
        <f t="shared" si="1"/>
        <v>0</v>
      </c>
      <c r="L107" s="89"/>
    </row>
    <row r="108" spans="1:12">
      <c r="A108" s="18" t="s">
        <v>278</v>
      </c>
      <c r="B108" s="18" t="s">
        <v>14</v>
      </c>
      <c r="C108" s="18" t="s">
        <v>279</v>
      </c>
      <c r="D108" s="19">
        <v>0</v>
      </c>
      <c r="E108" s="19">
        <v>50</v>
      </c>
      <c r="F108" s="19">
        <v>7200</v>
      </c>
      <c r="G108" s="18" t="s">
        <v>280</v>
      </c>
      <c r="H108" s="23">
        <v>7.4999999999999997E-2</v>
      </c>
      <c r="I108" s="21">
        <f>VLOOKUP(A108,'New List Prices'!A:B,2,FALSE)</f>
        <v>1.28</v>
      </c>
      <c r="J108" s="22">
        <f t="shared" si="1"/>
        <v>0</v>
      </c>
      <c r="L108" s="89"/>
    </row>
    <row r="109" spans="1:12">
      <c r="A109" s="18" t="s">
        <v>281</v>
      </c>
      <c r="B109" s="18" t="s">
        <v>14</v>
      </c>
      <c r="C109" s="18" t="s">
        <v>282</v>
      </c>
      <c r="D109" s="19">
        <v>0</v>
      </c>
      <c r="E109" s="19">
        <v>25</v>
      </c>
      <c r="F109" s="19">
        <v>3600</v>
      </c>
      <c r="G109" s="18" t="s">
        <v>283</v>
      </c>
      <c r="H109" s="23">
        <v>0.109</v>
      </c>
      <c r="I109" s="21">
        <f>VLOOKUP(A109,'New List Prices'!A:B,2,FALSE)</f>
        <v>1.74</v>
      </c>
      <c r="J109" s="22">
        <f t="shared" si="1"/>
        <v>0</v>
      </c>
      <c r="L109" s="89"/>
    </row>
    <row r="110" spans="1:12">
      <c r="A110" s="18" t="s">
        <v>284</v>
      </c>
      <c r="B110" s="18" t="s">
        <v>14</v>
      </c>
      <c r="C110" s="18" t="s">
        <v>285</v>
      </c>
      <c r="D110" s="19">
        <v>0</v>
      </c>
      <c r="E110" s="19">
        <v>25</v>
      </c>
      <c r="F110" s="19">
        <v>3600</v>
      </c>
      <c r="G110" s="18" t="s">
        <v>286</v>
      </c>
      <c r="H110" s="20">
        <v>0.155</v>
      </c>
      <c r="I110" s="21">
        <f>VLOOKUP(A110,'New List Prices'!A:B,2,FALSE)</f>
        <v>1.87</v>
      </c>
      <c r="J110" s="22">
        <f t="shared" si="1"/>
        <v>0</v>
      </c>
      <c r="L110" s="89"/>
    </row>
    <row r="111" spans="1:12">
      <c r="A111" s="18" t="s">
        <v>287</v>
      </c>
      <c r="B111" s="18" t="s">
        <v>14</v>
      </c>
      <c r="C111" s="18" t="s">
        <v>288</v>
      </c>
      <c r="D111" s="19">
        <v>0</v>
      </c>
      <c r="E111" s="19">
        <v>10</v>
      </c>
      <c r="F111" s="19">
        <v>1440</v>
      </c>
      <c r="G111" s="18" t="s">
        <v>289</v>
      </c>
      <c r="H111" s="20">
        <v>0.20200000000000001</v>
      </c>
      <c r="I111" s="21">
        <f>VLOOKUP(A111,'New List Prices'!A:B,2,FALSE)</f>
        <v>2.8499999999999996</v>
      </c>
      <c r="J111" s="22">
        <f t="shared" si="1"/>
        <v>0</v>
      </c>
      <c r="L111" s="89"/>
    </row>
    <row r="112" spans="1:12">
      <c r="A112" s="18" t="s">
        <v>290</v>
      </c>
      <c r="B112" s="18" t="s">
        <v>14</v>
      </c>
      <c r="C112" s="18" t="s">
        <v>291</v>
      </c>
      <c r="D112" s="19">
        <v>0</v>
      </c>
      <c r="E112" s="19">
        <v>10</v>
      </c>
      <c r="F112" s="19">
        <v>1120</v>
      </c>
      <c r="G112" s="18" t="s">
        <v>292</v>
      </c>
      <c r="H112" s="20">
        <v>0.51200000000000001</v>
      </c>
      <c r="I112" s="21">
        <f>VLOOKUP(A112,'New List Prices'!A:B,2,FALSE)</f>
        <v>6.3199999999999994</v>
      </c>
      <c r="J112" s="22">
        <f t="shared" si="1"/>
        <v>0</v>
      </c>
      <c r="L112" s="89"/>
    </row>
    <row r="113" spans="1:12">
      <c r="A113" s="18" t="s">
        <v>293</v>
      </c>
      <c r="B113" s="18" t="s">
        <v>14</v>
      </c>
      <c r="C113" s="18" t="s">
        <v>294</v>
      </c>
      <c r="D113" s="19">
        <v>0</v>
      </c>
      <c r="E113" s="19">
        <v>10</v>
      </c>
      <c r="F113" s="19">
        <v>800</v>
      </c>
      <c r="G113" s="18" t="s">
        <v>295</v>
      </c>
      <c r="H113" s="20">
        <v>0.61699999999999999</v>
      </c>
      <c r="I113" s="21">
        <f>VLOOKUP(A113,'New List Prices'!A:B,2,FALSE)</f>
        <v>9.9</v>
      </c>
      <c r="J113" s="22">
        <f t="shared" si="1"/>
        <v>0</v>
      </c>
      <c r="L113" s="89"/>
    </row>
    <row r="114" spans="1:12">
      <c r="A114" s="18" t="s">
        <v>296</v>
      </c>
      <c r="B114" s="18" t="s">
        <v>14</v>
      </c>
      <c r="C114" s="18" t="s">
        <v>297</v>
      </c>
      <c r="D114" s="19">
        <v>0</v>
      </c>
      <c r="E114" s="19">
        <v>6</v>
      </c>
      <c r="F114" s="19">
        <v>225</v>
      </c>
      <c r="G114" s="18" t="s">
        <v>298</v>
      </c>
      <c r="H114" s="20">
        <v>0.88500000000000001</v>
      </c>
      <c r="I114" s="21">
        <f>VLOOKUP(A114,'New List Prices'!A:B,2,FALSE)</f>
        <v>14.32</v>
      </c>
      <c r="J114" s="22">
        <f t="shared" si="1"/>
        <v>0</v>
      </c>
      <c r="L114" s="89"/>
    </row>
    <row r="115" spans="1:12">
      <c r="A115" s="18" t="s">
        <v>299</v>
      </c>
      <c r="B115" s="18" t="s">
        <v>14</v>
      </c>
      <c r="C115" s="18" t="s">
        <v>300</v>
      </c>
      <c r="D115" s="19">
        <v>1</v>
      </c>
      <c r="E115" s="19">
        <v>5</v>
      </c>
      <c r="F115" s="19">
        <v>90</v>
      </c>
      <c r="G115" s="18" t="s">
        <v>301</v>
      </c>
      <c r="H115" s="20">
        <v>2.1</v>
      </c>
      <c r="I115" s="21">
        <f>VLOOKUP(A115,'New List Prices'!A:B,2,FALSE)</f>
        <v>45</v>
      </c>
      <c r="J115" s="22">
        <f t="shared" si="1"/>
        <v>0</v>
      </c>
      <c r="L115" s="89"/>
    </row>
    <row r="116" spans="1:12">
      <c r="A116" s="18" t="s">
        <v>302</v>
      </c>
      <c r="B116" s="18" t="s">
        <v>14</v>
      </c>
      <c r="C116" s="18" t="s">
        <v>303</v>
      </c>
      <c r="D116" s="19">
        <v>0</v>
      </c>
      <c r="E116" s="19">
        <v>50</v>
      </c>
      <c r="F116" s="19">
        <v>10800</v>
      </c>
      <c r="G116" s="18" t="s">
        <v>304</v>
      </c>
      <c r="H116" s="23">
        <v>4.4999999999999998E-2</v>
      </c>
      <c r="I116" s="21">
        <f>VLOOKUP(A116,'New List Prices'!A:B,2,FALSE)</f>
        <v>1.33</v>
      </c>
      <c r="J116" s="22">
        <f t="shared" si="1"/>
        <v>0</v>
      </c>
      <c r="L116" s="89"/>
    </row>
    <row r="117" spans="1:12">
      <c r="A117" s="18" t="s">
        <v>305</v>
      </c>
      <c r="B117" s="18" t="s">
        <v>14</v>
      </c>
      <c r="C117" s="18" t="s">
        <v>306</v>
      </c>
      <c r="D117" s="19">
        <v>0</v>
      </c>
      <c r="E117" s="19">
        <v>50</v>
      </c>
      <c r="F117" s="19">
        <v>7200</v>
      </c>
      <c r="G117" s="18" t="s">
        <v>307</v>
      </c>
      <c r="H117" s="20">
        <v>6.8000000000000005E-2</v>
      </c>
      <c r="I117" s="21">
        <f>VLOOKUP(A117,'New List Prices'!A:B,2,FALSE)</f>
        <v>2.2599999999999998</v>
      </c>
      <c r="J117" s="22">
        <f t="shared" si="1"/>
        <v>0</v>
      </c>
      <c r="L117" s="89"/>
    </row>
    <row r="118" spans="1:12">
      <c r="A118" s="18" t="s">
        <v>308</v>
      </c>
      <c r="B118" s="18" t="s">
        <v>14</v>
      </c>
      <c r="C118" s="18" t="s">
        <v>309</v>
      </c>
      <c r="D118" s="19">
        <v>0</v>
      </c>
      <c r="E118" s="19">
        <v>5</v>
      </c>
      <c r="F118" s="19">
        <v>625</v>
      </c>
      <c r="G118" s="18" t="s">
        <v>310</v>
      </c>
      <c r="H118" s="20">
        <v>0.51400000000000001</v>
      </c>
      <c r="I118" s="21">
        <f>VLOOKUP(A118,'New List Prices'!A:B,2,FALSE)</f>
        <v>34.22</v>
      </c>
      <c r="J118" s="22">
        <f t="shared" si="1"/>
        <v>0</v>
      </c>
      <c r="L118" s="89"/>
    </row>
    <row r="119" spans="1:12">
      <c r="A119" s="18" t="s">
        <v>311</v>
      </c>
      <c r="B119" s="18" t="s">
        <v>14</v>
      </c>
      <c r="C119" s="18" t="s">
        <v>312</v>
      </c>
      <c r="D119" s="19">
        <v>0</v>
      </c>
      <c r="E119" s="19">
        <v>50</v>
      </c>
      <c r="F119" s="19">
        <v>18000</v>
      </c>
      <c r="G119" s="18" t="s">
        <v>313</v>
      </c>
      <c r="H119" s="23">
        <v>0.04</v>
      </c>
      <c r="I119" s="21">
        <f>VLOOKUP(A119,'New List Prices'!A:B,2,FALSE)</f>
        <v>1.08</v>
      </c>
      <c r="J119" s="22">
        <f t="shared" si="1"/>
        <v>0</v>
      </c>
      <c r="L119" s="89"/>
    </row>
    <row r="120" spans="1:12">
      <c r="A120" s="18" t="s">
        <v>314</v>
      </c>
      <c r="B120" s="18" t="s">
        <v>14</v>
      </c>
      <c r="C120" s="18" t="s">
        <v>315</v>
      </c>
      <c r="D120" s="19">
        <v>0</v>
      </c>
      <c r="E120" s="19">
        <v>50</v>
      </c>
      <c r="F120" s="19">
        <v>14400</v>
      </c>
      <c r="G120" s="18" t="s">
        <v>316</v>
      </c>
      <c r="H120" s="20">
        <v>5.0999999999999997E-2</v>
      </c>
      <c r="I120" s="21">
        <f>VLOOKUP(A120,'New List Prices'!A:B,2,FALSE)</f>
        <v>1.87</v>
      </c>
      <c r="J120" s="22">
        <f t="shared" si="1"/>
        <v>0</v>
      </c>
      <c r="L120" s="89"/>
    </row>
    <row r="121" spans="1:12">
      <c r="A121" s="18" t="s">
        <v>317</v>
      </c>
      <c r="B121" s="18" t="s">
        <v>14</v>
      </c>
      <c r="C121" s="18" t="s">
        <v>318</v>
      </c>
      <c r="D121" s="19">
        <v>0</v>
      </c>
      <c r="E121" s="19">
        <v>50</v>
      </c>
      <c r="F121" s="19">
        <v>14400</v>
      </c>
      <c r="G121" s="18" t="s">
        <v>319</v>
      </c>
      <c r="H121" s="23">
        <v>3.6999999999999998E-2</v>
      </c>
      <c r="I121" s="21">
        <f>VLOOKUP(A121,'New List Prices'!A:B,2,FALSE)</f>
        <v>0.89</v>
      </c>
      <c r="J121" s="22">
        <f t="shared" si="1"/>
        <v>0</v>
      </c>
      <c r="L121" s="89"/>
    </row>
    <row r="122" spans="1:12">
      <c r="A122" s="18" t="s">
        <v>320</v>
      </c>
      <c r="B122" s="18" t="s">
        <v>14</v>
      </c>
      <c r="C122" s="18" t="s">
        <v>321</v>
      </c>
      <c r="D122" s="19">
        <v>0</v>
      </c>
      <c r="E122" s="19">
        <v>50</v>
      </c>
      <c r="F122" s="19">
        <v>10800</v>
      </c>
      <c r="G122" s="18" t="s">
        <v>322</v>
      </c>
      <c r="H122" s="23">
        <v>4.8000000000000001E-2</v>
      </c>
      <c r="I122" s="21">
        <f>VLOOKUP(A122,'New List Prices'!A:B,2,FALSE)</f>
        <v>1.1399999999999999</v>
      </c>
      <c r="J122" s="22">
        <f t="shared" si="1"/>
        <v>0</v>
      </c>
      <c r="L122" s="89"/>
    </row>
    <row r="123" spans="1:12">
      <c r="A123" s="18" t="s">
        <v>323</v>
      </c>
      <c r="B123" s="18" t="s">
        <v>14</v>
      </c>
      <c r="C123" s="18" t="s">
        <v>324</v>
      </c>
      <c r="D123" s="19">
        <v>0</v>
      </c>
      <c r="E123" s="19">
        <v>50</v>
      </c>
      <c r="F123" s="19">
        <v>7200</v>
      </c>
      <c r="G123" s="18" t="s">
        <v>325</v>
      </c>
      <c r="H123" s="20">
        <v>7.3999999999999996E-2</v>
      </c>
      <c r="I123" s="21">
        <f>VLOOKUP(A123,'New List Prices'!A:B,2,FALSE)</f>
        <v>1.33</v>
      </c>
      <c r="J123" s="22">
        <f t="shared" si="1"/>
        <v>0</v>
      </c>
      <c r="L123" s="89"/>
    </row>
    <row r="124" spans="1:12">
      <c r="A124" s="18" t="s">
        <v>326</v>
      </c>
      <c r="B124" s="18" t="s">
        <v>14</v>
      </c>
      <c r="C124" s="18" t="s">
        <v>327</v>
      </c>
      <c r="D124" s="19">
        <v>0</v>
      </c>
      <c r="E124" s="19">
        <v>25</v>
      </c>
      <c r="F124" s="19">
        <v>3600</v>
      </c>
      <c r="G124" s="18" t="s">
        <v>328</v>
      </c>
      <c r="H124" s="20">
        <v>0.121</v>
      </c>
      <c r="I124" s="21">
        <f>VLOOKUP(A124,'New List Prices'!A:B,2,FALSE)</f>
        <v>2.0599999999999996</v>
      </c>
      <c r="J124" s="22">
        <f t="shared" si="1"/>
        <v>0</v>
      </c>
      <c r="L124" s="89"/>
    </row>
    <row r="125" spans="1:12">
      <c r="A125" s="18" t="s">
        <v>329</v>
      </c>
      <c r="B125" s="18" t="s">
        <v>14</v>
      </c>
      <c r="C125" s="18" t="s">
        <v>330</v>
      </c>
      <c r="D125" s="19">
        <v>0</v>
      </c>
      <c r="E125" s="19">
        <v>25</v>
      </c>
      <c r="F125" s="19">
        <v>3600</v>
      </c>
      <c r="G125" s="18" t="s">
        <v>331</v>
      </c>
      <c r="H125" s="20">
        <v>0.15</v>
      </c>
      <c r="I125" s="21">
        <f>VLOOKUP(A125,'New List Prices'!A:B,2,FALSE)</f>
        <v>2.3299999999999996</v>
      </c>
      <c r="J125" s="22">
        <f t="shared" si="1"/>
        <v>0</v>
      </c>
      <c r="L125" s="89"/>
    </row>
    <row r="126" spans="1:12">
      <c r="A126" s="18" t="s">
        <v>332</v>
      </c>
      <c r="B126" s="18" t="s">
        <v>14</v>
      </c>
      <c r="C126" s="18" t="s">
        <v>333</v>
      </c>
      <c r="D126" s="19">
        <v>0</v>
      </c>
      <c r="E126" s="19">
        <v>10</v>
      </c>
      <c r="F126" s="19">
        <v>2160</v>
      </c>
      <c r="G126" s="18" t="s">
        <v>334</v>
      </c>
      <c r="H126" s="23">
        <v>0.20399999999999999</v>
      </c>
      <c r="I126" s="21">
        <f>VLOOKUP(A126,'New List Prices'!A:B,2,FALSE)</f>
        <v>3.1399999999999997</v>
      </c>
      <c r="J126" s="22">
        <f t="shared" si="1"/>
        <v>0</v>
      </c>
      <c r="L126" s="89"/>
    </row>
    <row r="127" spans="1:12">
      <c r="A127" s="18" t="s">
        <v>335</v>
      </c>
      <c r="B127" s="18" t="s">
        <v>14</v>
      </c>
      <c r="C127" s="18" t="s">
        <v>336</v>
      </c>
      <c r="D127" s="19">
        <v>0</v>
      </c>
      <c r="E127" s="19">
        <v>50</v>
      </c>
      <c r="F127" s="19">
        <v>10800</v>
      </c>
      <c r="G127" s="18" t="s">
        <v>337</v>
      </c>
      <c r="H127" s="23">
        <v>4.2999999999999997E-2</v>
      </c>
      <c r="I127" s="21">
        <f>VLOOKUP(A127,'New List Prices'!A:B,2,FALSE)</f>
        <v>1.62</v>
      </c>
      <c r="J127" s="22">
        <f t="shared" si="1"/>
        <v>0</v>
      </c>
      <c r="L127" s="89"/>
    </row>
    <row r="128" spans="1:12">
      <c r="A128" s="18" t="s">
        <v>338</v>
      </c>
      <c r="B128" s="18" t="s">
        <v>14</v>
      </c>
      <c r="C128" s="18" t="s">
        <v>339</v>
      </c>
      <c r="D128" s="19">
        <v>0</v>
      </c>
      <c r="E128" s="19">
        <v>50</v>
      </c>
      <c r="F128" s="19">
        <v>10800</v>
      </c>
      <c r="G128" s="18" t="s">
        <v>340</v>
      </c>
      <c r="H128" s="23">
        <v>4.7E-2</v>
      </c>
      <c r="I128" s="21">
        <f>VLOOKUP(A128,'New List Prices'!A:B,2,FALSE)</f>
        <v>1.61</v>
      </c>
      <c r="J128" s="22">
        <f t="shared" si="1"/>
        <v>0</v>
      </c>
      <c r="L128" s="89"/>
    </row>
    <row r="129" spans="1:12">
      <c r="A129" s="18" t="s">
        <v>341</v>
      </c>
      <c r="B129" s="18" t="s">
        <v>14</v>
      </c>
      <c r="C129" s="18" t="s">
        <v>342</v>
      </c>
      <c r="D129" s="19">
        <v>0</v>
      </c>
      <c r="E129" s="19">
        <v>50</v>
      </c>
      <c r="F129" s="19">
        <v>11250</v>
      </c>
      <c r="G129" s="18" t="s">
        <v>343</v>
      </c>
      <c r="H129" s="20">
        <v>7.3999999999999996E-2</v>
      </c>
      <c r="I129" s="21">
        <f>VLOOKUP(A129,'New List Prices'!A:B,2,FALSE)</f>
        <v>2.2799999999999998</v>
      </c>
      <c r="J129" s="22">
        <f t="shared" si="1"/>
        <v>0</v>
      </c>
      <c r="L129" s="89"/>
    </row>
    <row r="130" spans="1:12">
      <c r="A130" s="18" t="s">
        <v>344</v>
      </c>
      <c r="B130" s="18" t="s">
        <v>14</v>
      </c>
      <c r="C130" s="18" t="s">
        <v>345</v>
      </c>
      <c r="D130" s="19">
        <v>0</v>
      </c>
      <c r="E130" s="19">
        <v>50</v>
      </c>
      <c r="F130" s="19">
        <v>7200</v>
      </c>
      <c r="G130" s="18" t="s">
        <v>346</v>
      </c>
      <c r="H130" s="23">
        <v>7.0999999999999994E-2</v>
      </c>
      <c r="I130" s="21">
        <f>VLOOKUP(A130,'New List Prices'!A:B,2,FALSE)</f>
        <v>2.1599999999999997</v>
      </c>
      <c r="J130" s="22">
        <f t="shared" si="1"/>
        <v>0</v>
      </c>
      <c r="L130" s="89"/>
    </row>
    <row r="131" spans="1:12">
      <c r="A131" s="18" t="s">
        <v>347</v>
      </c>
      <c r="B131" s="18" t="s">
        <v>14</v>
      </c>
      <c r="C131" s="18" t="s">
        <v>348</v>
      </c>
      <c r="D131" s="19">
        <v>0</v>
      </c>
      <c r="E131" s="19">
        <v>50</v>
      </c>
      <c r="F131" s="19">
        <v>18000</v>
      </c>
      <c r="G131" s="18" t="s">
        <v>349</v>
      </c>
      <c r="H131" s="23">
        <v>3.3000000000000002E-2</v>
      </c>
      <c r="I131" s="21">
        <f>VLOOKUP(A131,'New List Prices'!A:B,2,FALSE)</f>
        <v>0.73</v>
      </c>
      <c r="J131" s="22">
        <f t="shared" si="1"/>
        <v>0</v>
      </c>
      <c r="L131" s="89"/>
    </row>
    <row r="132" spans="1:12">
      <c r="A132" s="18" t="s">
        <v>350</v>
      </c>
      <c r="B132" s="18" t="s">
        <v>14</v>
      </c>
      <c r="C132" s="18" t="s">
        <v>351</v>
      </c>
      <c r="D132" s="19">
        <v>0</v>
      </c>
      <c r="E132" s="19">
        <v>50</v>
      </c>
      <c r="F132" s="19">
        <v>14400</v>
      </c>
      <c r="G132" s="18" t="s">
        <v>352</v>
      </c>
      <c r="H132" s="23">
        <v>4.5999999999999999E-2</v>
      </c>
      <c r="I132" s="21">
        <f>VLOOKUP(A132,'New List Prices'!A:B,2,FALSE)</f>
        <v>0.8</v>
      </c>
      <c r="J132" s="22">
        <f t="shared" si="1"/>
        <v>0</v>
      </c>
      <c r="L132" s="89"/>
    </row>
    <row r="133" spans="1:12">
      <c r="A133" s="18" t="s">
        <v>353</v>
      </c>
      <c r="B133" s="18" t="s">
        <v>14</v>
      </c>
      <c r="C133" s="18" t="s">
        <v>354</v>
      </c>
      <c r="D133" s="19">
        <v>0</v>
      </c>
      <c r="E133" s="19">
        <v>50</v>
      </c>
      <c r="F133" s="19">
        <v>7200</v>
      </c>
      <c r="G133" s="18" t="s">
        <v>355</v>
      </c>
      <c r="H133" s="23">
        <v>7.6999999999999999E-2</v>
      </c>
      <c r="I133" s="21">
        <f>VLOOKUP(A133,'New List Prices'!A:B,2,FALSE)</f>
        <v>1.43</v>
      </c>
      <c r="J133" s="22">
        <f t="shared" si="1"/>
        <v>0</v>
      </c>
      <c r="L133" s="89"/>
    </row>
    <row r="134" spans="1:12">
      <c r="A134" s="18" t="s">
        <v>356</v>
      </c>
      <c r="B134" s="18" t="s">
        <v>14</v>
      </c>
      <c r="C134" s="18" t="s">
        <v>357</v>
      </c>
      <c r="D134" s="19">
        <v>0</v>
      </c>
      <c r="E134" s="19">
        <v>25</v>
      </c>
      <c r="F134" s="19">
        <v>3600</v>
      </c>
      <c r="G134" s="18" t="s">
        <v>358</v>
      </c>
      <c r="H134" s="23">
        <v>0.112</v>
      </c>
      <c r="I134" s="21">
        <f>VLOOKUP(A134,'New List Prices'!A:B,2,FALSE)</f>
        <v>1.74</v>
      </c>
      <c r="J134" s="22">
        <f t="shared" si="1"/>
        <v>0</v>
      </c>
      <c r="L134" s="89"/>
    </row>
    <row r="135" spans="1:12">
      <c r="A135" s="18" t="s">
        <v>359</v>
      </c>
      <c r="B135" s="18" t="s">
        <v>14</v>
      </c>
      <c r="C135" s="18" t="s">
        <v>360</v>
      </c>
      <c r="D135" s="19">
        <v>0</v>
      </c>
      <c r="E135" s="19">
        <v>25</v>
      </c>
      <c r="F135" s="19">
        <v>3600</v>
      </c>
      <c r="G135" s="18" t="s">
        <v>361</v>
      </c>
      <c r="H135" s="20">
        <v>0.14599999999999999</v>
      </c>
      <c r="I135" s="21">
        <f>VLOOKUP(A135,'New List Prices'!A:B,2,FALSE)</f>
        <v>2.3299999999999996</v>
      </c>
      <c r="J135" s="22">
        <f t="shared" si="1"/>
        <v>0</v>
      </c>
      <c r="L135" s="89"/>
    </row>
    <row r="136" spans="1:12">
      <c r="A136" s="18" t="s">
        <v>362</v>
      </c>
      <c r="B136" s="18" t="s">
        <v>14</v>
      </c>
      <c r="C136" s="18" t="s">
        <v>363</v>
      </c>
      <c r="D136" s="19">
        <v>0</v>
      </c>
      <c r="E136" s="19">
        <v>25</v>
      </c>
      <c r="F136" s="19">
        <v>2800</v>
      </c>
      <c r="G136" s="18" t="s">
        <v>364</v>
      </c>
      <c r="H136" s="20">
        <v>0.20399999999999999</v>
      </c>
      <c r="I136" s="21">
        <f>VLOOKUP(A136,'New List Prices'!A:B,2,FALSE)</f>
        <v>3.07</v>
      </c>
      <c r="J136" s="22">
        <f t="shared" si="1"/>
        <v>0</v>
      </c>
      <c r="L136" s="89"/>
    </row>
    <row r="137" spans="1:12">
      <c r="A137" s="18" t="s">
        <v>365</v>
      </c>
      <c r="B137" s="18" t="s">
        <v>14</v>
      </c>
      <c r="C137" s="18" t="s">
        <v>366</v>
      </c>
      <c r="D137" s="19">
        <v>0</v>
      </c>
      <c r="E137" s="19">
        <v>50</v>
      </c>
      <c r="F137" s="19">
        <v>14400</v>
      </c>
      <c r="G137" s="18" t="s">
        <v>367</v>
      </c>
      <c r="H137" s="23">
        <v>3.6999999999999998E-2</v>
      </c>
      <c r="I137" s="21">
        <f>VLOOKUP(A137,'New List Prices'!A:B,2,FALSE)</f>
        <v>1.43</v>
      </c>
      <c r="J137" s="22">
        <f t="shared" si="1"/>
        <v>0</v>
      </c>
      <c r="L137" s="89"/>
    </row>
    <row r="138" spans="1:12">
      <c r="A138" s="18" t="s">
        <v>368</v>
      </c>
      <c r="B138" s="18" t="s">
        <v>14</v>
      </c>
      <c r="C138" s="18" t="s">
        <v>369</v>
      </c>
      <c r="D138" s="19">
        <v>0</v>
      </c>
      <c r="E138" s="19">
        <v>50</v>
      </c>
      <c r="F138" s="19">
        <v>18000</v>
      </c>
      <c r="G138" s="18" t="s">
        <v>370</v>
      </c>
      <c r="H138" s="23">
        <v>2.5999999999999999E-2</v>
      </c>
      <c r="I138" s="21">
        <f>VLOOKUP(A138,'New List Prices'!A:B,2,FALSE)</f>
        <v>1.33</v>
      </c>
      <c r="J138" s="22">
        <f t="shared" si="1"/>
        <v>0</v>
      </c>
      <c r="L138" s="89"/>
    </row>
    <row r="139" spans="1:12">
      <c r="A139" s="18" t="s">
        <v>371</v>
      </c>
      <c r="B139" s="18" t="s">
        <v>14</v>
      </c>
      <c r="C139" s="18" t="s">
        <v>372</v>
      </c>
      <c r="D139" s="19">
        <v>0</v>
      </c>
      <c r="E139" s="19">
        <v>50</v>
      </c>
      <c r="F139" s="19">
        <v>7200</v>
      </c>
      <c r="G139" s="18" t="s">
        <v>373</v>
      </c>
      <c r="H139" s="23">
        <v>7.3999999999999996E-2</v>
      </c>
      <c r="I139" s="21">
        <f>VLOOKUP(A139,'New List Prices'!A:B,2,FALSE)</f>
        <v>2.0299999999999998</v>
      </c>
      <c r="J139" s="22">
        <f t="shared" si="1"/>
        <v>0</v>
      </c>
      <c r="L139" s="89"/>
    </row>
    <row r="140" spans="1:12">
      <c r="A140" s="18" t="s">
        <v>374</v>
      </c>
      <c r="B140" s="18" t="s">
        <v>14</v>
      </c>
      <c r="C140" s="18" t="s">
        <v>375</v>
      </c>
      <c r="D140" s="19">
        <v>50</v>
      </c>
      <c r="E140" s="19">
        <v>600</v>
      </c>
      <c r="F140" s="19">
        <v>10800</v>
      </c>
      <c r="G140" s="18" t="s">
        <v>376</v>
      </c>
      <c r="H140" s="23">
        <v>5.8000000000000003E-2</v>
      </c>
      <c r="I140" s="21">
        <f>VLOOKUP(A140,'New List Prices'!A:B,2,FALSE)</f>
        <v>4.8199999999999994</v>
      </c>
      <c r="J140" s="22">
        <f t="shared" si="1"/>
        <v>0</v>
      </c>
      <c r="L140" s="89"/>
    </row>
    <row r="141" spans="1:12">
      <c r="A141" s="18" t="s">
        <v>377</v>
      </c>
      <c r="B141" s="18" t="s">
        <v>14</v>
      </c>
      <c r="C141" s="18" t="s">
        <v>378</v>
      </c>
      <c r="D141" s="19">
        <v>0</v>
      </c>
      <c r="E141" s="19">
        <v>50</v>
      </c>
      <c r="F141" s="19">
        <v>7200</v>
      </c>
      <c r="G141" s="18" t="s">
        <v>379</v>
      </c>
      <c r="H141" s="20">
        <v>4.8000000000000001E-2</v>
      </c>
      <c r="I141" s="21">
        <f>VLOOKUP(A141,'New List Prices'!A:B,2,FALSE)</f>
        <v>4.3899999999999997</v>
      </c>
      <c r="J141" s="22">
        <f t="shared" si="1"/>
        <v>0</v>
      </c>
      <c r="L141" s="89"/>
    </row>
    <row r="142" spans="1:12">
      <c r="A142" s="18" t="s">
        <v>380</v>
      </c>
      <c r="B142" s="18" t="s">
        <v>14</v>
      </c>
      <c r="C142" s="18" t="s">
        <v>381</v>
      </c>
      <c r="D142" s="19">
        <v>0</v>
      </c>
      <c r="E142" s="19">
        <v>50</v>
      </c>
      <c r="F142" s="19">
        <v>5600</v>
      </c>
      <c r="G142" s="18" t="s">
        <v>382</v>
      </c>
      <c r="H142" s="20">
        <v>0.10100000000000001</v>
      </c>
      <c r="I142" s="21">
        <f>VLOOKUP(A142,'New List Prices'!A:B,2,FALSE)</f>
        <v>4.79</v>
      </c>
      <c r="J142" s="22">
        <f t="shared" si="1"/>
        <v>0</v>
      </c>
      <c r="L142" s="89"/>
    </row>
    <row r="143" spans="1:12">
      <c r="A143" s="18" t="s">
        <v>383</v>
      </c>
      <c r="B143" s="18" t="s">
        <v>14</v>
      </c>
      <c r="C143" s="18" t="s">
        <v>384</v>
      </c>
      <c r="D143" s="19">
        <v>25</v>
      </c>
      <c r="E143" s="19">
        <v>150</v>
      </c>
      <c r="F143" s="19">
        <v>3600</v>
      </c>
      <c r="G143" s="18" t="s">
        <v>385</v>
      </c>
      <c r="H143" s="20">
        <v>0.13500000000000001</v>
      </c>
      <c r="I143" s="21">
        <f>VLOOKUP(A143,'New List Prices'!A:B,2,FALSE)</f>
        <v>5.37</v>
      </c>
      <c r="J143" s="22">
        <f t="shared" si="1"/>
        <v>0</v>
      </c>
      <c r="L143" s="89"/>
    </row>
    <row r="144" spans="1:12">
      <c r="A144" s="18" t="s">
        <v>386</v>
      </c>
      <c r="B144" s="18" t="s">
        <v>14</v>
      </c>
      <c r="C144" s="18" t="s">
        <v>387</v>
      </c>
      <c r="D144" s="19">
        <v>0</v>
      </c>
      <c r="E144" s="19">
        <v>25</v>
      </c>
      <c r="F144" s="19">
        <v>3600</v>
      </c>
      <c r="G144" s="18" t="s">
        <v>388</v>
      </c>
      <c r="H144" s="20">
        <v>0.11700000000000001</v>
      </c>
      <c r="I144" s="21">
        <f>VLOOKUP(A144,'New List Prices'!A:B,2,FALSE)</f>
        <v>6.49</v>
      </c>
      <c r="J144" s="22">
        <f t="shared" si="1"/>
        <v>0</v>
      </c>
      <c r="L144" s="89"/>
    </row>
    <row r="145" spans="1:12">
      <c r="A145" s="18" t="s">
        <v>389</v>
      </c>
      <c r="B145" s="18" t="s">
        <v>14</v>
      </c>
      <c r="C145" s="18" t="s">
        <v>390</v>
      </c>
      <c r="D145" s="19">
        <v>0</v>
      </c>
      <c r="E145" s="19">
        <v>25</v>
      </c>
      <c r="F145" s="19">
        <v>2800</v>
      </c>
      <c r="G145" s="18" t="s">
        <v>391</v>
      </c>
      <c r="H145" s="20">
        <v>0.19800000000000001</v>
      </c>
      <c r="I145" s="21">
        <f>VLOOKUP(A145,'New List Prices'!A:B,2,FALSE)</f>
        <v>6.49</v>
      </c>
      <c r="J145" s="22">
        <f t="shared" si="1"/>
        <v>0</v>
      </c>
      <c r="L145" s="89"/>
    </row>
    <row r="146" spans="1:12">
      <c r="A146" s="18" t="s">
        <v>392</v>
      </c>
      <c r="B146" s="18" t="s">
        <v>14</v>
      </c>
      <c r="C146" s="18" t="s">
        <v>393</v>
      </c>
      <c r="D146" s="19">
        <v>10</v>
      </c>
      <c r="E146" s="19">
        <v>120</v>
      </c>
      <c r="F146" s="19">
        <v>2160</v>
      </c>
      <c r="G146" s="18" t="s">
        <v>394</v>
      </c>
      <c r="H146" s="23">
        <v>0.18</v>
      </c>
      <c r="I146" s="21">
        <f>VLOOKUP(A146,'New List Prices'!A:B,2,FALSE)</f>
        <v>7.39</v>
      </c>
      <c r="J146" s="22">
        <f t="shared" si="1"/>
        <v>0</v>
      </c>
      <c r="L146" s="89"/>
    </row>
    <row r="147" spans="1:12">
      <c r="A147" s="18" t="s">
        <v>395</v>
      </c>
      <c r="B147" s="18" t="s">
        <v>14</v>
      </c>
      <c r="C147" s="18" t="s">
        <v>396</v>
      </c>
      <c r="D147" s="19">
        <v>0</v>
      </c>
      <c r="E147" s="19">
        <v>50</v>
      </c>
      <c r="F147" s="19">
        <v>18000</v>
      </c>
      <c r="G147" s="18" t="s">
        <v>397</v>
      </c>
      <c r="H147" s="23">
        <v>2.1000000000000001E-2</v>
      </c>
      <c r="I147" s="21">
        <f>VLOOKUP(A147,'New List Prices'!A:B,2,FALSE)</f>
        <v>0.85</v>
      </c>
      <c r="J147" s="22">
        <f t="shared" si="1"/>
        <v>0</v>
      </c>
      <c r="L147" s="89"/>
    </row>
    <row r="148" spans="1:12">
      <c r="A148" s="18" t="s">
        <v>398</v>
      </c>
      <c r="B148" s="18" t="s">
        <v>14</v>
      </c>
      <c r="C148" s="18" t="s">
        <v>399</v>
      </c>
      <c r="D148" s="19">
        <v>0</v>
      </c>
      <c r="E148" s="19">
        <v>50</v>
      </c>
      <c r="F148" s="19">
        <v>14400</v>
      </c>
      <c r="G148" s="18" t="s">
        <v>400</v>
      </c>
      <c r="H148" s="23">
        <v>4.2999999999999997E-2</v>
      </c>
      <c r="I148" s="21">
        <f>VLOOKUP(A148,'New List Prices'!A:B,2,FALSE)</f>
        <v>1.51</v>
      </c>
      <c r="J148" s="22">
        <f t="shared" ref="J148:J211" si="2">ROUND(I148*$B$17,4)</f>
        <v>0</v>
      </c>
      <c r="L148" s="89"/>
    </row>
    <row r="149" spans="1:12">
      <c r="A149" s="18" t="s">
        <v>401</v>
      </c>
      <c r="B149" s="18" t="s">
        <v>14</v>
      </c>
      <c r="C149" s="18" t="s">
        <v>402</v>
      </c>
      <c r="D149" s="19">
        <v>0</v>
      </c>
      <c r="E149" s="19">
        <v>50</v>
      </c>
      <c r="F149" s="19">
        <v>14400</v>
      </c>
      <c r="G149" s="18" t="s">
        <v>403</v>
      </c>
      <c r="H149" s="23">
        <v>3.5999999999999997E-2</v>
      </c>
      <c r="I149" s="21">
        <f>VLOOKUP(A149,'New List Prices'!A:B,2,FALSE)</f>
        <v>1.51</v>
      </c>
      <c r="J149" s="22">
        <f t="shared" si="2"/>
        <v>0</v>
      </c>
      <c r="L149" s="89"/>
    </row>
    <row r="150" spans="1:12">
      <c r="A150" s="18" t="s">
        <v>404</v>
      </c>
      <c r="B150" s="18" t="s">
        <v>14</v>
      </c>
      <c r="C150" s="18" t="s">
        <v>405</v>
      </c>
      <c r="D150" s="19">
        <v>0</v>
      </c>
      <c r="E150" s="19">
        <v>25</v>
      </c>
      <c r="F150" s="19">
        <v>7200</v>
      </c>
      <c r="G150" s="18" t="s">
        <v>406</v>
      </c>
      <c r="H150" s="23">
        <v>7.2999999999999995E-2</v>
      </c>
      <c r="I150" s="21">
        <f>VLOOKUP(A150,'New List Prices'!A:B,2,FALSE)</f>
        <v>2.19</v>
      </c>
      <c r="J150" s="22">
        <f t="shared" si="2"/>
        <v>0</v>
      </c>
      <c r="L150" s="89"/>
    </row>
    <row r="151" spans="1:12">
      <c r="A151" s="18" t="s">
        <v>407</v>
      </c>
      <c r="B151" s="18" t="s">
        <v>14</v>
      </c>
      <c r="C151" s="18" t="s">
        <v>408</v>
      </c>
      <c r="D151" s="19">
        <v>0</v>
      </c>
      <c r="E151" s="19">
        <v>25</v>
      </c>
      <c r="F151" s="19">
        <v>9000</v>
      </c>
      <c r="G151" s="18" t="s">
        <v>409</v>
      </c>
      <c r="H151" s="20">
        <v>6.3E-2</v>
      </c>
      <c r="I151" s="21">
        <f>VLOOKUP(A151,'New List Prices'!A:B,2,FALSE)</f>
        <v>2.0299999999999998</v>
      </c>
      <c r="J151" s="22">
        <f t="shared" si="2"/>
        <v>0</v>
      </c>
      <c r="L151" s="89"/>
    </row>
    <row r="152" spans="1:12">
      <c r="A152" s="18" t="s">
        <v>410</v>
      </c>
      <c r="B152" s="18" t="s">
        <v>14</v>
      </c>
      <c r="C152" s="18" t="s">
        <v>411</v>
      </c>
      <c r="D152" s="19">
        <v>0</v>
      </c>
      <c r="E152" s="19">
        <v>25</v>
      </c>
      <c r="F152" s="19">
        <v>5400</v>
      </c>
      <c r="G152" s="18" t="s">
        <v>412</v>
      </c>
      <c r="H152" s="20">
        <v>0.109</v>
      </c>
      <c r="I152" s="21">
        <f>VLOOKUP(A152,'New List Prices'!A:B,2,FALSE)</f>
        <v>2.1599999999999997</v>
      </c>
      <c r="J152" s="22">
        <f t="shared" si="2"/>
        <v>0</v>
      </c>
      <c r="L152" s="89"/>
    </row>
    <row r="153" spans="1:12">
      <c r="A153" s="18" t="s">
        <v>413</v>
      </c>
      <c r="B153" s="18" t="s">
        <v>14</v>
      </c>
      <c r="C153" s="18" t="s">
        <v>414</v>
      </c>
      <c r="D153" s="19">
        <v>0</v>
      </c>
      <c r="E153" s="19">
        <v>25</v>
      </c>
      <c r="F153" s="19">
        <v>5400</v>
      </c>
      <c r="G153" s="18" t="s">
        <v>415</v>
      </c>
      <c r="H153" s="20">
        <v>0.111</v>
      </c>
      <c r="I153" s="21">
        <f>VLOOKUP(A153,'New List Prices'!A:B,2,FALSE)</f>
        <v>2.1599999999999997</v>
      </c>
      <c r="J153" s="22">
        <f t="shared" si="2"/>
        <v>0</v>
      </c>
      <c r="L153" s="89"/>
    </row>
    <row r="154" spans="1:12">
      <c r="A154" s="18" t="s">
        <v>416</v>
      </c>
      <c r="B154" s="18" t="s">
        <v>14</v>
      </c>
      <c r="C154" s="18" t="s">
        <v>417</v>
      </c>
      <c r="D154" s="19">
        <v>0</v>
      </c>
      <c r="E154" s="19">
        <v>25</v>
      </c>
      <c r="F154" s="19">
        <v>5400</v>
      </c>
      <c r="G154" s="18" t="s">
        <v>418</v>
      </c>
      <c r="H154" s="23">
        <v>9.5000000000000001E-2</v>
      </c>
      <c r="I154" s="21">
        <f>VLOOKUP(A154,'New List Prices'!A:B,2,FALSE)</f>
        <v>2.1599999999999997</v>
      </c>
      <c r="J154" s="22">
        <f t="shared" si="2"/>
        <v>0</v>
      </c>
      <c r="L154" s="89"/>
    </row>
    <row r="155" spans="1:12">
      <c r="A155" s="18" t="s">
        <v>419</v>
      </c>
      <c r="B155" s="18" t="s">
        <v>14</v>
      </c>
      <c r="C155" s="18" t="s">
        <v>420</v>
      </c>
      <c r="D155" s="19">
        <v>0</v>
      </c>
      <c r="E155" s="19">
        <v>25</v>
      </c>
      <c r="F155" s="19">
        <v>5400</v>
      </c>
      <c r="G155" s="18" t="s">
        <v>421</v>
      </c>
      <c r="H155" s="20">
        <v>6.7000000000000004E-2</v>
      </c>
      <c r="I155" s="21">
        <f>VLOOKUP(A155,'New List Prices'!A:B,2,FALSE)</f>
        <v>2.1599999999999997</v>
      </c>
      <c r="J155" s="22">
        <f t="shared" si="2"/>
        <v>0</v>
      </c>
      <c r="L155" s="89"/>
    </row>
    <row r="156" spans="1:12">
      <c r="A156" s="18" t="s">
        <v>422</v>
      </c>
      <c r="B156" s="18" t="s">
        <v>14</v>
      </c>
      <c r="C156" s="18" t="s">
        <v>423</v>
      </c>
      <c r="D156" s="19">
        <v>0</v>
      </c>
      <c r="E156" s="19">
        <v>10</v>
      </c>
      <c r="F156" s="19">
        <v>2880</v>
      </c>
      <c r="G156" s="18" t="s">
        <v>424</v>
      </c>
      <c r="H156" s="20">
        <v>0.151</v>
      </c>
      <c r="I156" s="21">
        <f>VLOOKUP(A156,'New List Prices'!A:B,2,FALSE)</f>
        <v>3.55</v>
      </c>
      <c r="J156" s="22">
        <f t="shared" si="2"/>
        <v>0</v>
      </c>
      <c r="L156" s="89"/>
    </row>
    <row r="157" spans="1:12">
      <c r="A157" s="18" t="s">
        <v>425</v>
      </c>
      <c r="B157" s="18" t="s">
        <v>14</v>
      </c>
      <c r="C157" s="18" t="s">
        <v>426</v>
      </c>
      <c r="D157" s="19">
        <v>0</v>
      </c>
      <c r="E157" s="19">
        <v>10</v>
      </c>
      <c r="F157" s="19">
        <v>2880</v>
      </c>
      <c r="G157" s="18" t="s">
        <v>427</v>
      </c>
      <c r="H157" s="20">
        <v>0.16400000000000001</v>
      </c>
      <c r="I157" s="21">
        <f>VLOOKUP(A157,'New List Prices'!A:B,2,FALSE)</f>
        <v>3.55</v>
      </c>
      <c r="J157" s="22">
        <f t="shared" si="2"/>
        <v>0</v>
      </c>
      <c r="L157" s="89"/>
    </row>
    <row r="158" spans="1:12">
      <c r="A158" s="18" t="s">
        <v>428</v>
      </c>
      <c r="B158" s="18" t="s">
        <v>14</v>
      </c>
      <c r="C158" s="18" t="s">
        <v>429</v>
      </c>
      <c r="D158" s="19">
        <v>10</v>
      </c>
      <c r="E158" s="19">
        <v>160</v>
      </c>
      <c r="F158" s="19">
        <v>2880</v>
      </c>
      <c r="G158" s="18" t="s">
        <v>430</v>
      </c>
      <c r="H158" s="20">
        <v>0.14199999999999999</v>
      </c>
      <c r="I158" s="21">
        <f>VLOOKUP(A158,'New List Prices'!A:B,2,FALSE)</f>
        <v>3.5799999999999996</v>
      </c>
      <c r="J158" s="22">
        <f t="shared" si="2"/>
        <v>0</v>
      </c>
      <c r="L158" s="89"/>
    </row>
    <row r="159" spans="1:12">
      <c r="A159" s="18" t="s">
        <v>431</v>
      </c>
      <c r="B159" s="18" t="s">
        <v>14</v>
      </c>
      <c r="C159" s="18" t="s">
        <v>432</v>
      </c>
      <c r="D159" s="19">
        <v>0</v>
      </c>
      <c r="E159" s="19">
        <v>10</v>
      </c>
      <c r="F159" s="19">
        <v>2880</v>
      </c>
      <c r="G159" s="18" t="s">
        <v>433</v>
      </c>
      <c r="H159" s="20">
        <v>0.13200000000000001</v>
      </c>
      <c r="I159" s="21">
        <f>VLOOKUP(A159,'New List Prices'!A:B,2,FALSE)</f>
        <v>3.55</v>
      </c>
      <c r="J159" s="22">
        <f t="shared" si="2"/>
        <v>0</v>
      </c>
      <c r="L159" s="89"/>
    </row>
    <row r="160" spans="1:12">
      <c r="A160" s="18" t="s">
        <v>434</v>
      </c>
      <c r="B160" s="18" t="s">
        <v>14</v>
      </c>
      <c r="C160" s="18" t="s">
        <v>435</v>
      </c>
      <c r="D160" s="19">
        <v>0</v>
      </c>
      <c r="E160" s="19">
        <v>10</v>
      </c>
      <c r="F160" s="19">
        <v>1440</v>
      </c>
      <c r="G160" s="18" t="s">
        <v>436</v>
      </c>
      <c r="H160" s="23">
        <v>0.23100000000000001</v>
      </c>
      <c r="I160" s="21">
        <f>VLOOKUP(A160,'New List Prices'!A:B,2,FALSE)</f>
        <v>5.75</v>
      </c>
      <c r="J160" s="22">
        <f t="shared" si="2"/>
        <v>0</v>
      </c>
      <c r="L160" s="89"/>
    </row>
    <row r="161" spans="1:12">
      <c r="A161" s="18" t="s">
        <v>437</v>
      </c>
      <c r="B161" s="18" t="s">
        <v>14</v>
      </c>
      <c r="C161" s="18" t="s">
        <v>438</v>
      </c>
      <c r="D161" s="19">
        <v>0</v>
      </c>
      <c r="E161" s="19">
        <v>10</v>
      </c>
      <c r="F161" s="19">
        <v>1440</v>
      </c>
      <c r="G161" s="18" t="s">
        <v>439</v>
      </c>
      <c r="H161" s="23">
        <v>0.41199999999999998</v>
      </c>
      <c r="I161" s="21">
        <f>VLOOKUP(A161,'New List Prices'!A:B,2,FALSE)</f>
        <v>8.4599999999999991</v>
      </c>
      <c r="J161" s="22">
        <f t="shared" si="2"/>
        <v>0</v>
      </c>
      <c r="L161" s="89"/>
    </row>
    <row r="162" spans="1:12">
      <c r="A162" s="18" t="s">
        <v>440</v>
      </c>
      <c r="B162" s="18" t="s">
        <v>14</v>
      </c>
      <c r="C162" s="18" t="s">
        <v>441</v>
      </c>
      <c r="D162" s="19">
        <v>0</v>
      </c>
      <c r="E162" s="19">
        <v>10</v>
      </c>
      <c r="F162" s="19">
        <v>1120</v>
      </c>
      <c r="G162" s="18" t="s">
        <v>442</v>
      </c>
      <c r="H162" s="20">
        <v>0.38300000000000001</v>
      </c>
      <c r="I162" s="21">
        <f>VLOOKUP(A162,'New List Prices'!A:B,2,FALSE)</f>
        <v>8.42</v>
      </c>
      <c r="J162" s="22">
        <f t="shared" si="2"/>
        <v>0</v>
      </c>
      <c r="L162" s="89"/>
    </row>
    <row r="163" spans="1:12">
      <c r="A163" s="18" t="s">
        <v>443</v>
      </c>
      <c r="B163" s="18" t="s">
        <v>14</v>
      </c>
      <c r="C163" s="18" t="s">
        <v>444</v>
      </c>
      <c r="D163" s="19">
        <v>0</v>
      </c>
      <c r="E163" s="19">
        <v>50</v>
      </c>
      <c r="F163" s="19">
        <v>18000</v>
      </c>
      <c r="G163" s="18" t="s">
        <v>445</v>
      </c>
      <c r="H163" s="20">
        <v>2.3E-2</v>
      </c>
      <c r="I163" s="21">
        <f>VLOOKUP(A163,'New List Prices'!A:B,2,FALSE)</f>
        <v>1.33</v>
      </c>
      <c r="J163" s="22">
        <f t="shared" si="2"/>
        <v>0</v>
      </c>
      <c r="L163" s="89"/>
    </row>
    <row r="164" spans="1:12">
      <c r="A164" s="18" t="s">
        <v>446</v>
      </c>
      <c r="B164" s="18" t="s">
        <v>14</v>
      </c>
      <c r="C164" s="18" t="s">
        <v>447</v>
      </c>
      <c r="D164" s="19">
        <v>50</v>
      </c>
      <c r="E164" s="19">
        <v>800</v>
      </c>
      <c r="F164" s="19">
        <v>14400</v>
      </c>
      <c r="G164" s="18" t="s">
        <v>448</v>
      </c>
      <c r="H164" s="23">
        <v>4.4999999999999998E-2</v>
      </c>
      <c r="I164" s="21">
        <f>VLOOKUP(A164,'New List Prices'!A:B,2,FALSE)</f>
        <v>2.1399999999999997</v>
      </c>
      <c r="J164" s="22">
        <f t="shared" si="2"/>
        <v>0</v>
      </c>
      <c r="L164" s="89"/>
    </row>
    <row r="165" spans="1:12">
      <c r="A165" s="18" t="s">
        <v>449</v>
      </c>
      <c r="B165" s="18" t="s">
        <v>14</v>
      </c>
      <c r="C165" s="18" t="s">
        <v>450</v>
      </c>
      <c r="D165" s="19">
        <v>0</v>
      </c>
      <c r="E165" s="19">
        <v>50</v>
      </c>
      <c r="F165" s="19">
        <v>14400</v>
      </c>
      <c r="G165" s="18" t="s">
        <v>451</v>
      </c>
      <c r="H165" s="23">
        <v>0.04</v>
      </c>
      <c r="I165" s="21">
        <f>VLOOKUP(A165,'New List Prices'!A:B,2,FALSE)</f>
        <v>2.1399999999999997</v>
      </c>
      <c r="J165" s="22">
        <f t="shared" si="2"/>
        <v>0</v>
      </c>
      <c r="L165" s="89"/>
    </row>
    <row r="166" spans="1:12">
      <c r="A166" s="18" t="s">
        <v>452</v>
      </c>
      <c r="B166" s="18" t="s">
        <v>14</v>
      </c>
      <c r="C166" s="18" t="s">
        <v>453</v>
      </c>
      <c r="D166" s="19">
        <v>0</v>
      </c>
      <c r="E166" s="19">
        <v>25</v>
      </c>
      <c r="F166" s="19">
        <v>7200</v>
      </c>
      <c r="G166" s="18" t="s">
        <v>454</v>
      </c>
      <c r="H166" s="20">
        <v>8.5999999999999993E-2</v>
      </c>
      <c r="I166" s="21">
        <f>VLOOKUP(A166,'New List Prices'!A:B,2,FALSE)</f>
        <v>3.28</v>
      </c>
      <c r="J166" s="22">
        <f t="shared" si="2"/>
        <v>0</v>
      </c>
      <c r="L166" s="89"/>
    </row>
    <row r="167" spans="1:12">
      <c r="A167" s="18" t="s">
        <v>455</v>
      </c>
      <c r="B167" s="18" t="s">
        <v>14</v>
      </c>
      <c r="C167" s="18" t="s">
        <v>456</v>
      </c>
      <c r="D167" s="19">
        <v>25</v>
      </c>
      <c r="E167" s="19">
        <v>200</v>
      </c>
      <c r="F167" s="19">
        <v>7200</v>
      </c>
      <c r="G167" s="18" t="s">
        <v>457</v>
      </c>
      <c r="H167" s="23">
        <v>0.08</v>
      </c>
      <c r="I167" s="21">
        <f>VLOOKUP(A167,'New List Prices'!A:B,2,FALSE)</f>
        <v>3.26</v>
      </c>
      <c r="J167" s="22">
        <f t="shared" si="2"/>
        <v>0</v>
      </c>
      <c r="L167" s="89"/>
    </row>
    <row r="168" spans="1:12">
      <c r="A168" s="18" t="s">
        <v>458</v>
      </c>
      <c r="B168" s="18" t="s">
        <v>14</v>
      </c>
      <c r="C168" s="18" t="s">
        <v>459</v>
      </c>
      <c r="D168" s="19">
        <v>0</v>
      </c>
      <c r="E168" s="19">
        <v>25</v>
      </c>
      <c r="F168" s="19">
        <v>7200</v>
      </c>
      <c r="G168" s="18" t="s">
        <v>460</v>
      </c>
      <c r="H168" s="20">
        <v>6.8000000000000005E-2</v>
      </c>
      <c r="I168" s="21">
        <f>VLOOKUP(A168,'New List Prices'!A:B,2,FALSE)</f>
        <v>3.26</v>
      </c>
      <c r="J168" s="22">
        <f t="shared" si="2"/>
        <v>0</v>
      </c>
      <c r="L168" s="89"/>
    </row>
    <row r="169" spans="1:12">
      <c r="A169" s="18" t="s">
        <v>461</v>
      </c>
      <c r="B169" s="18" t="s">
        <v>14</v>
      </c>
      <c r="C169" s="18" t="s">
        <v>462</v>
      </c>
      <c r="D169" s="19">
        <v>0</v>
      </c>
      <c r="E169" s="19">
        <v>25</v>
      </c>
      <c r="F169" s="19">
        <v>5400</v>
      </c>
      <c r="G169" s="18" t="s">
        <v>463</v>
      </c>
      <c r="H169" s="20">
        <v>0.115</v>
      </c>
      <c r="I169" s="21">
        <f>VLOOKUP(A169,'New List Prices'!A:B,2,FALSE)</f>
        <v>3.78</v>
      </c>
      <c r="J169" s="22">
        <f t="shared" si="2"/>
        <v>0</v>
      </c>
      <c r="L169" s="89"/>
    </row>
    <row r="170" spans="1:12">
      <c r="A170" s="18" t="s">
        <v>464</v>
      </c>
      <c r="B170" s="18" t="s">
        <v>14</v>
      </c>
      <c r="C170" s="18" t="s">
        <v>465</v>
      </c>
      <c r="D170" s="19">
        <v>0</v>
      </c>
      <c r="E170" s="19">
        <v>25</v>
      </c>
      <c r="F170" s="19">
        <v>5400</v>
      </c>
      <c r="G170" s="18" t="s">
        <v>466</v>
      </c>
      <c r="H170" s="20">
        <v>0.112</v>
      </c>
      <c r="I170" s="21">
        <f>VLOOKUP(A170,'New List Prices'!A:B,2,FALSE)</f>
        <v>3.78</v>
      </c>
      <c r="J170" s="22">
        <f t="shared" si="2"/>
        <v>0</v>
      </c>
      <c r="L170" s="89"/>
    </row>
    <row r="171" spans="1:12">
      <c r="A171" s="18" t="s">
        <v>467</v>
      </c>
      <c r="B171" s="18" t="s">
        <v>14</v>
      </c>
      <c r="C171" s="18" t="s">
        <v>468</v>
      </c>
      <c r="D171" s="19">
        <v>25</v>
      </c>
      <c r="E171" s="19">
        <v>300</v>
      </c>
      <c r="F171" s="19">
        <v>5400</v>
      </c>
      <c r="G171" s="18" t="s">
        <v>469</v>
      </c>
      <c r="H171" s="20">
        <v>0.108</v>
      </c>
      <c r="I171" s="21">
        <f>VLOOKUP(A171,'New List Prices'!A:B,2,FALSE)</f>
        <v>3.78</v>
      </c>
      <c r="J171" s="22">
        <f t="shared" si="2"/>
        <v>0</v>
      </c>
      <c r="L171" s="89"/>
    </row>
    <row r="172" spans="1:12">
      <c r="A172" s="18" t="s">
        <v>470</v>
      </c>
      <c r="B172" s="18" t="s">
        <v>14</v>
      </c>
      <c r="C172" s="18" t="s">
        <v>471</v>
      </c>
      <c r="D172" s="19">
        <v>0</v>
      </c>
      <c r="E172" s="19">
        <v>25</v>
      </c>
      <c r="F172" s="19">
        <v>5400</v>
      </c>
      <c r="G172" s="18" t="s">
        <v>472</v>
      </c>
      <c r="H172" s="20">
        <v>7.5999999999999998E-2</v>
      </c>
      <c r="I172" s="21">
        <f>VLOOKUP(A172,'New List Prices'!A:B,2,FALSE)</f>
        <v>3.78</v>
      </c>
      <c r="J172" s="22">
        <f t="shared" si="2"/>
        <v>0</v>
      </c>
      <c r="L172" s="89"/>
    </row>
    <row r="173" spans="1:12">
      <c r="A173" s="18" t="s">
        <v>473</v>
      </c>
      <c r="B173" s="18" t="s">
        <v>14</v>
      </c>
      <c r="C173" s="18" t="s">
        <v>474</v>
      </c>
      <c r="D173" s="19">
        <v>10</v>
      </c>
      <c r="E173" s="19">
        <v>160</v>
      </c>
      <c r="F173" s="19">
        <v>2880</v>
      </c>
      <c r="G173" s="18" t="s">
        <v>475</v>
      </c>
      <c r="H173" s="20">
        <v>0.16800000000000001</v>
      </c>
      <c r="I173" s="21">
        <f>VLOOKUP(A173,'New List Prices'!A:B,2,FALSE)</f>
        <v>5.05</v>
      </c>
      <c r="J173" s="22">
        <f t="shared" si="2"/>
        <v>0</v>
      </c>
      <c r="L173" s="89"/>
    </row>
    <row r="174" spans="1:12">
      <c r="A174" s="18" t="s">
        <v>476</v>
      </c>
      <c r="B174" s="18" t="s">
        <v>14</v>
      </c>
      <c r="C174" s="18" t="s">
        <v>477</v>
      </c>
      <c r="D174" s="19">
        <v>0</v>
      </c>
      <c r="E174" s="19">
        <v>10</v>
      </c>
      <c r="F174" s="19">
        <v>2880</v>
      </c>
      <c r="G174" s="18" t="s">
        <v>478</v>
      </c>
      <c r="H174" s="20">
        <v>0.16700000000000001</v>
      </c>
      <c r="I174" s="21">
        <f>VLOOKUP(A174,'New List Prices'!A:B,2,FALSE)</f>
        <v>5.05</v>
      </c>
      <c r="J174" s="22">
        <f t="shared" si="2"/>
        <v>0</v>
      </c>
      <c r="L174" s="89"/>
    </row>
    <row r="175" spans="1:12">
      <c r="A175" s="18" t="s">
        <v>479</v>
      </c>
      <c r="B175" s="18" t="s">
        <v>14</v>
      </c>
      <c r="C175" s="18" t="s">
        <v>480</v>
      </c>
      <c r="D175" s="19">
        <v>0</v>
      </c>
      <c r="E175" s="19">
        <v>10</v>
      </c>
      <c r="F175" s="19">
        <v>2880</v>
      </c>
      <c r="G175" s="18" t="s">
        <v>481</v>
      </c>
      <c r="H175" s="20">
        <v>0.17199999999999999</v>
      </c>
      <c r="I175" s="21">
        <f>VLOOKUP(A175,'New List Prices'!A:B,2,FALSE)</f>
        <v>5.0699999999999994</v>
      </c>
      <c r="J175" s="22">
        <f t="shared" si="2"/>
        <v>0</v>
      </c>
      <c r="L175" s="89"/>
    </row>
    <row r="176" spans="1:12">
      <c r="A176" s="18" t="s">
        <v>482</v>
      </c>
      <c r="B176" s="18" t="s">
        <v>14</v>
      </c>
      <c r="C176" s="18" t="s">
        <v>483</v>
      </c>
      <c r="D176" s="19">
        <v>10</v>
      </c>
      <c r="E176" s="19">
        <v>160</v>
      </c>
      <c r="F176" s="19">
        <v>2880</v>
      </c>
      <c r="G176" s="18" t="s">
        <v>484</v>
      </c>
      <c r="H176" s="20">
        <v>0.14699999999999999</v>
      </c>
      <c r="I176" s="21">
        <f>VLOOKUP(A176,'New List Prices'!A:B,2,FALSE)</f>
        <v>5.0699999999999994</v>
      </c>
      <c r="J176" s="22">
        <f t="shared" si="2"/>
        <v>0</v>
      </c>
      <c r="L176" s="89"/>
    </row>
    <row r="177" spans="1:12">
      <c r="A177" s="18" t="s">
        <v>485</v>
      </c>
      <c r="B177" s="18" t="s">
        <v>14</v>
      </c>
      <c r="C177" s="18" t="s">
        <v>486</v>
      </c>
      <c r="D177" s="19">
        <v>10</v>
      </c>
      <c r="E177" s="19">
        <v>60</v>
      </c>
      <c r="F177" s="19">
        <v>1080</v>
      </c>
      <c r="G177" s="18" t="s">
        <v>487</v>
      </c>
      <c r="H177" s="20">
        <v>0.44</v>
      </c>
      <c r="I177" s="21">
        <f>VLOOKUP(A177,'New List Prices'!A:B,2,FALSE)</f>
        <v>8.01</v>
      </c>
      <c r="J177" s="22">
        <f t="shared" si="2"/>
        <v>0</v>
      </c>
      <c r="L177" s="89"/>
    </row>
    <row r="178" spans="1:12">
      <c r="A178" s="18" t="s">
        <v>488</v>
      </c>
      <c r="B178" s="18" t="s">
        <v>14</v>
      </c>
      <c r="C178" s="18" t="s">
        <v>489</v>
      </c>
      <c r="D178" s="19">
        <v>5</v>
      </c>
      <c r="E178" s="19">
        <v>30</v>
      </c>
      <c r="F178" s="19">
        <v>864</v>
      </c>
      <c r="G178" s="18" t="s">
        <v>490</v>
      </c>
      <c r="H178" s="20">
        <v>0.78400000000000003</v>
      </c>
      <c r="I178" s="21">
        <f>VLOOKUP(A178,'New List Prices'!A:B,2,FALSE)</f>
        <v>18.89</v>
      </c>
      <c r="J178" s="22">
        <f t="shared" si="2"/>
        <v>0</v>
      </c>
      <c r="L178" s="89"/>
    </row>
    <row r="179" spans="1:12">
      <c r="A179" s="18" t="s">
        <v>491</v>
      </c>
      <c r="B179" s="18" t="s">
        <v>14</v>
      </c>
      <c r="C179" s="18" t="s">
        <v>492</v>
      </c>
      <c r="D179" s="19">
        <v>0</v>
      </c>
      <c r="E179" s="19">
        <v>50</v>
      </c>
      <c r="F179" s="19">
        <v>18000</v>
      </c>
      <c r="G179" s="18" t="s">
        <v>493</v>
      </c>
      <c r="H179" s="20">
        <v>2.1000000000000001E-2</v>
      </c>
      <c r="I179" s="21">
        <f>VLOOKUP(A179,'New List Prices'!A:B,2,FALSE)</f>
        <v>2.3299999999999996</v>
      </c>
      <c r="J179" s="22">
        <f t="shared" si="2"/>
        <v>0</v>
      </c>
      <c r="L179" s="89"/>
    </row>
    <row r="180" spans="1:12">
      <c r="A180" s="18" t="s">
        <v>494</v>
      </c>
      <c r="B180" s="18" t="s">
        <v>14</v>
      </c>
      <c r="C180" s="18" t="s">
        <v>495</v>
      </c>
      <c r="D180" s="19">
        <v>0</v>
      </c>
      <c r="E180" s="19">
        <v>50</v>
      </c>
      <c r="F180" s="19">
        <v>14400</v>
      </c>
      <c r="G180" s="18" t="s">
        <v>496</v>
      </c>
      <c r="H180" s="23">
        <v>3.2000000000000001E-2</v>
      </c>
      <c r="I180" s="21">
        <f>VLOOKUP(A180,'New List Prices'!A:B,2,FALSE)</f>
        <v>3.26</v>
      </c>
      <c r="J180" s="22">
        <f t="shared" si="2"/>
        <v>0</v>
      </c>
      <c r="L180" s="89"/>
    </row>
    <row r="181" spans="1:12">
      <c r="A181" s="18" t="s">
        <v>497</v>
      </c>
      <c r="B181" s="18" t="s">
        <v>14</v>
      </c>
      <c r="C181" s="18" t="s">
        <v>498</v>
      </c>
      <c r="D181" s="19">
        <v>0</v>
      </c>
      <c r="E181" s="19">
        <v>25</v>
      </c>
      <c r="F181" s="19">
        <v>9000</v>
      </c>
      <c r="G181" s="18" t="s">
        <v>499</v>
      </c>
      <c r="H181" s="20">
        <v>6.3E-2</v>
      </c>
      <c r="I181" s="21">
        <f>VLOOKUP(A181,'New List Prices'!A:B,2,FALSE)</f>
        <v>4.8899999999999997</v>
      </c>
      <c r="J181" s="22">
        <f t="shared" si="2"/>
        <v>0</v>
      </c>
      <c r="L181" s="89"/>
    </row>
    <row r="182" spans="1:12">
      <c r="A182" s="18" t="s">
        <v>500</v>
      </c>
      <c r="B182" s="18" t="s">
        <v>14</v>
      </c>
      <c r="C182" s="18" t="s">
        <v>501</v>
      </c>
      <c r="D182" s="19">
        <v>0</v>
      </c>
      <c r="E182" s="19">
        <v>25</v>
      </c>
      <c r="F182" s="19">
        <v>5400</v>
      </c>
      <c r="G182" s="18" t="s">
        <v>502</v>
      </c>
      <c r="H182" s="23">
        <v>9.8000000000000004E-2</v>
      </c>
      <c r="I182" s="21">
        <f>VLOOKUP(A182,'New List Prices'!A:B,2,FALSE)</f>
        <v>5.87</v>
      </c>
      <c r="J182" s="22">
        <f t="shared" si="2"/>
        <v>0</v>
      </c>
      <c r="L182" s="89"/>
    </row>
    <row r="183" spans="1:12">
      <c r="A183" s="18" t="s">
        <v>503</v>
      </c>
      <c r="B183" s="18" t="s">
        <v>14</v>
      </c>
      <c r="C183" s="18" t="s">
        <v>504</v>
      </c>
      <c r="D183" s="19">
        <v>25</v>
      </c>
      <c r="E183" s="19">
        <v>200</v>
      </c>
      <c r="F183" s="19">
        <v>7200</v>
      </c>
      <c r="G183" s="18" t="s">
        <v>505</v>
      </c>
      <c r="H183" s="23">
        <v>9.0999999999999998E-2</v>
      </c>
      <c r="I183" s="21">
        <f>VLOOKUP(A183,'New List Prices'!A:B,2,FALSE)</f>
        <v>5.87</v>
      </c>
      <c r="J183" s="22">
        <f t="shared" si="2"/>
        <v>0</v>
      </c>
      <c r="L183" s="89"/>
    </row>
    <row r="184" spans="1:12">
      <c r="A184" s="18" t="s">
        <v>506</v>
      </c>
      <c r="B184" s="18" t="s">
        <v>14</v>
      </c>
      <c r="C184" s="18" t="s">
        <v>507</v>
      </c>
      <c r="D184" s="19">
        <v>0</v>
      </c>
      <c r="E184" s="19">
        <v>25</v>
      </c>
      <c r="F184" s="19">
        <v>7200</v>
      </c>
      <c r="G184" s="18" t="s">
        <v>508</v>
      </c>
      <c r="H184" s="20">
        <v>5.8999999999999997E-2</v>
      </c>
      <c r="I184" s="21">
        <f>VLOOKUP(A184,'New List Prices'!A:B,2,FALSE)</f>
        <v>5.87</v>
      </c>
      <c r="J184" s="22">
        <f t="shared" si="2"/>
        <v>0</v>
      </c>
      <c r="L184" s="89"/>
    </row>
    <row r="185" spans="1:12">
      <c r="A185" s="18" t="s">
        <v>509</v>
      </c>
      <c r="B185" s="18" t="s">
        <v>14</v>
      </c>
      <c r="C185" s="18" t="s">
        <v>510</v>
      </c>
      <c r="D185" s="19">
        <v>0</v>
      </c>
      <c r="E185" s="19">
        <v>10</v>
      </c>
      <c r="F185" s="19">
        <v>3600</v>
      </c>
      <c r="G185" s="18" t="s">
        <v>511</v>
      </c>
      <c r="H185" s="20">
        <v>0.112</v>
      </c>
      <c r="I185" s="21">
        <f>VLOOKUP(A185,'New List Prices'!A:B,2,FALSE)</f>
        <v>6.29</v>
      </c>
      <c r="J185" s="22">
        <f t="shared" si="2"/>
        <v>0</v>
      </c>
      <c r="L185" s="89"/>
    </row>
    <row r="186" spans="1:12">
      <c r="A186" s="18" t="s">
        <v>512</v>
      </c>
      <c r="B186" s="18" t="s">
        <v>14</v>
      </c>
      <c r="C186" s="18" t="s">
        <v>513</v>
      </c>
      <c r="D186" s="19">
        <v>0</v>
      </c>
      <c r="E186" s="19">
        <v>50</v>
      </c>
      <c r="F186" s="19">
        <v>18000</v>
      </c>
      <c r="G186" s="18" t="s">
        <v>514</v>
      </c>
      <c r="H186" s="23">
        <v>2.4E-2</v>
      </c>
      <c r="I186" s="21">
        <f>VLOOKUP(A186,'New List Prices'!A:B,2,FALSE)</f>
        <v>0.73</v>
      </c>
      <c r="J186" s="22">
        <f t="shared" si="2"/>
        <v>0</v>
      </c>
      <c r="L186" s="89"/>
    </row>
    <row r="187" spans="1:12">
      <c r="A187" s="18" t="s">
        <v>515</v>
      </c>
      <c r="B187" s="18" t="s">
        <v>14</v>
      </c>
      <c r="C187" s="18" t="s">
        <v>516</v>
      </c>
      <c r="D187" s="19">
        <v>0</v>
      </c>
      <c r="E187" s="19">
        <v>50</v>
      </c>
      <c r="F187" s="19">
        <v>18000</v>
      </c>
      <c r="G187" s="18" t="s">
        <v>517</v>
      </c>
      <c r="H187" s="20">
        <v>3.2000000000000001E-2</v>
      </c>
      <c r="I187" s="21">
        <f>VLOOKUP(A187,'New List Prices'!A:B,2,FALSE)</f>
        <v>0.85</v>
      </c>
      <c r="J187" s="22">
        <f t="shared" si="2"/>
        <v>0</v>
      </c>
      <c r="L187" s="89"/>
    </row>
    <row r="188" spans="1:12">
      <c r="A188" s="18" t="s">
        <v>518</v>
      </c>
      <c r="B188" s="18" t="s">
        <v>14</v>
      </c>
      <c r="C188" s="18" t="s">
        <v>519</v>
      </c>
      <c r="D188" s="19">
        <v>0</v>
      </c>
      <c r="E188" s="19">
        <v>50</v>
      </c>
      <c r="F188" s="19">
        <v>10800</v>
      </c>
      <c r="G188" s="18" t="s">
        <v>520</v>
      </c>
      <c r="H188" s="20">
        <v>6.0999999999999999E-2</v>
      </c>
      <c r="I188" s="21">
        <f>VLOOKUP(A188,'New List Prices'!A:B,2,FALSE)</f>
        <v>1.33</v>
      </c>
      <c r="J188" s="22">
        <f t="shared" si="2"/>
        <v>0</v>
      </c>
      <c r="L188" s="89"/>
    </row>
    <row r="189" spans="1:12">
      <c r="A189" s="18" t="s">
        <v>521</v>
      </c>
      <c r="B189" s="18" t="s">
        <v>14</v>
      </c>
      <c r="C189" s="18" t="s">
        <v>522</v>
      </c>
      <c r="D189" s="19">
        <v>0</v>
      </c>
      <c r="E189" s="19">
        <v>25</v>
      </c>
      <c r="F189" s="19">
        <v>5400</v>
      </c>
      <c r="G189" s="18" t="s">
        <v>523</v>
      </c>
      <c r="H189" s="20">
        <v>8.8999999999999996E-2</v>
      </c>
      <c r="I189" s="21">
        <f>VLOOKUP(A189,'New List Prices'!A:B,2,FALSE)</f>
        <v>1.87</v>
      </c>
      <c r="J189" s="22">
        <f t="shared" si="2"/>
        <v>0</v>
      </c>
      <c r="L189" s="89"/>
    </row>
    <row r="190" spans="1:12">
      <c r="A190" s="18" t="s">
        <v>524</v>
      </c>
      <c r="B190" s="18" t="s">
        <v>14</v>
      </c>
      <c r="C190" s="18" t="s">
        <v>525</v>
      </c>
      <c r="D190" s="19">
        <v>0</v>
      </c>
      <c r="E190" s="19">
        <v>25</v>
      </c>
      <c r="F190" s="19">
        <v>3600</v>
      </c>
      <c r="G190" s="18" t="s">
        <v>526</v>
      </c>
      <c r="H190" s="23">
        <v>0.126</v>
      </c>
      <c r="I190" s="21">
        <f>VLOOKUP(A190,'New List Prices'!A:B,2,FALSE)</f>
        <v>2.0299999999999998</v>
      </c>
      <c r="J190" s="22">
        <f t="shared" si="2"/>
        <v>0</v>
      </c>
      <c r="L190" s="89"/>
    </row>
    <row r="191" spans="1:12">
      <c r="A191" s="18" t="s">
        <v>527</v>
      </c>
      <c r="B191" s="18" t="s">
        <v>14</v>
      </c>
      <c r="C191" s="18" t="s">
        <v>528</v>
      </c>
      <c r="D191" s="19">
        <v>0</v>
      </c>
      <c r="E191" s="19">
        <v>10</v>
      </c>
      <c r="F191" s="19">
        <v>2160</v>
      </c>
      <c r="G191" s="18" t="s">
        <v>529</v>
      </c>
      <c r="H191" s="23">
        <v>0.184</v>
      </c>
      <c r="I191" s="21">
        <f>VLOOKUP(A191,'New List Prices'!A:B,2,FALSE)</f>
        <v>2.4699999999999998</v>
      </c>
      <c r="J191" s="22">
        <f t="shared" si="2"/>
        <v>0</v>
      </c>
      <c r="L191" s="89"/>
    </row>
    <row r="192" spans="1:12">
      <c r="A192" s="18" t="s">
        <v>530</v>
      </c>
      <c r="B192" s="18" t="s">
        <v>14</v>
      </c>
      <c r="C192" s="18" t="s">
        <v>531</v>
      </c>
      <c r="D192" s="19">
        <v>10</v>
      </c>
      <c r="E192" s="19">
        <v>60</v>
      </c>
      <c r="F192" s="19">
        <v>1440</v>
      </c>
      <c r="G192" s="18" t="s">
        <v>532</v>
      </c>
      <c r="H192" s="23">
        <v>0.42499999999999999</v>
      </c>
      <c r="I192" s="21">
        <f>VLOOKUP(A192,'New List Prices'!A:B,2,FALSE)</f>
        <v>7.79</v>
      </c>
      <c r="J192" s="22">
        <f t="shared" si="2"/>
        <v>0</v>
      </c>
      <c r="L192" s="89"/>
    </row>
    <row r="193" spans="1:12">
      <c r="A193" s="18" t="s">
        <v>533</v>
      </c>
      <c r="B193" s="18" t="s">
        <v>14</v>
      </c>
      <c r="C193" s="18" t="s">
        <v>534</v>
      </c>
      <c r="D193" s="19">
        <v>0</v>
      </c>
      <c r="E193" s="19">
        <v>10</v>
      </c>
      <c r="F193" s="19">
        <v>1440</v>
      </c>
      <c r="G193" s="18" t="s">
        <v>535</v>
      </c>
      <c r="H193" s="23">
        <v>0.54800000000000004</v>
      </c>
      <c r="I193" s="21">
        <f>VLOOKUP(A193,'New List Prices'!A:B,2,FALSE)</f>
        <v>8.51</v>
      </c>
      <c r="J193" s="22">
        <f t="shared" si="2"/>
        <v>0</v>
      </c>
      <c r="L193" s="89"/>
    </row>
    <row r="194" spans="1:12">
      <c r="A194" s="18" t="s">
        <v>536</v>
      </c>
      <c r="B194" s="18" t="s">
        <v>14</v>
      </c>
      <c r="C194" s="18" t="s">
        <v>537</v>
      </c>
      <c r="D194" s="19">
        <v>0</v>
      </c>
      <c r="E194" s="19">
        <v>6</v>
      </c>
      <c r="F194" s="19">
        <v>672</v>
      </c>
      <c r="G194" s="18" t="s">
        <v>538</v>
      </c>
      <c r="H194" s="23">
        <v>0.877</v>
      </c>
      <c r="I194" s="21">
        <f>VLOOKUP(A194,'New List Prices'!A:B,2,FALSE)</f>
        <v>19.360000000000003</v>
      </c>
      <c r="J194" s="22">
        <f t="shared" si="2"/>
        <v>0</v>
      </c>
      <c r="L194" s="89"/>
    </row>
    <row r="195" spans="1:12">
      <c r="A195" s="18" t="s">
        <v>539</v>
      </c>
      <c r="B195" s="18" t="s">
        <v>14</v>
      </c>
      <c r="C195" s="18" t="s">
        <v>540</v>
      </c>
      <c r="D195" s="19">
        <v>1</v>
      </c>
      <c r="E195" s="19">
        <v>4</v>
      </c>
      <c r="F195" s="19">
        <v>224</v>
      </c>
      <c r="G195" s="18" t="s">
        <v>541</v>
      </c>
      <c r="H195" s="23">
        <v>2.9039999999999999</v>
      </c>
      <c r="I195" s="21">
        <f>VLOOKUP(A195,'New List Prices'!A:B,2,FALSE)</f>
        <v>46.449999999999996</v>
      </c>
      <c r="J195" s="22">
        <f t="shared" si="2"/>
        <v>0</v>
      </c>
      <c r="L195" s="89"/>
    </row>
    <row r="196" spans="1:12">
      <c r="A196" s="18" t="s">
        <v>542</v>
      </c>
      <c r="B196" s="18" t="s">
        <v>14</v>
      </c>
      <c r="C196" s="18" t="s">
        <v>543</v>
      </c>
      <c r="D196" s="19">
        <v>0</v>
      </c>
      <c r="E196" s="19">
        <v>50</v>
      </c>
      <c r="F196" s="19">
        <v>18000</v>
      </c>
      <c r="G196" s="18" t="s">
        <v>544</v>
      </c>
      <c r="H196" s="20">
        <v>2.7E-2</v>
      </c>
      <c r="I196" s="21">
        <f>VLOOKUP(A196,'New List Prices'!A:B,2,FALSE)</f>
        <v>1.51</v>
      </c>
      <c r="J196" s="22">
        <f t="shared" si="2"/>
        <v>0</v>
      </c>
      <c r="L196" s="89"/>
    </row>
    <row r="197" spans="1:12">
      <c r="A197" s="18" t="s">
        <v>545</v>
      </c>
      <c r="B197" s="18" t="s">
        <v>14</v>
      </c>
      <c r="C197" s="18" t="s">
        <v>546</v>
      </c>
      <c r="D197" s="19">
        <v>0</v>
      </c>
      <c r="E197" s="19">
        <v>50</v>
      </c>
      <c r="F197" s="19">
        <v>18000</v>
      </c>
      <c r="G197" s="18" t="s">
        <v>547</v>
      </c>
      <c r="H197" s="23">
        <v>3.6999999999999998E-2</v>
      </c>
      <c r="I197" s="21">
        <f>VLOOKUP(A197,'New List Prices'!A:B,2,FALSE)</f>
        <v>1.74</v>
      </c>
      <c r="J197" s="22">
        <f t="shared" si="2"/>
        <v>0</v>
      </c>
      <c r="L197" s="89"/>
    </row>
    <row r="198" spans="1:12">
      <c r="A198" s="18" t="s">
        <v>548</v>
      </c>
      <c r="B198" s="18" t="s">
        <v>14</v>
      </c>
      <c r="C198" s="18" t="s">
        <v>549</v>
      </c>
      <c r="D198" s="19">
        <v>0</v>
      </c>
      <c r="E198" s="19">
        <v>50</v>
      </c>
      <c r="F198" s="19">
        <v>10800</v>
      </c>
      <c r="G198" s="18" t="s">
        <v>550</v>
      </c>
      <c r="H198" s="20">
        <v>6.0999999999999999E-2</v>
      </c>
      <c r="I198" s="21">
        <f>VLOOKUP(A198,'New List Prices'!A:B,2,FALSE)</f>
        <v>2.63</v>
      </c>
      <c r="J198" s="22">
        <f t="shared" si="2"/>
        <v>0</v>
      </c>
      <c r="L198" s="89"/>
    </row>
    <row r="199" spans="1:12">
      <c r="A199" s="18" t="s">
        <v>551</v>
      </c>
      <c r="B199" s="18" t="s">
        <v>14</v>
      </c>
      <c r="C199" s="18" t="s">
        <v>552</v>
      </c>
      <c r="D199" s="19">
        <v>0</v>
      </c>
      <c r="E199" s="19">
        <v>25</v>
      </c>
      <c r="F199" s="19">
        <v>7200</v>
      </c>
      <c r="G199" s="18" t="s">
        <v>553</v>
      </c>
      <c r="H199" s="20">
        <v>9.7000000000000003E-2</v>
      </c>
      <c r="I199" s="21">
        <f>VLOOKUP(A199,'New List Prices'!A:B,2,FALSE)</f>
        <v>3.1399999999999997</v>
      </c>
      <c r="J199" s="22">
        <f t="shared" si="2"/>
        <v>0</v>
      </c>
      <c r="L199" s="89"/>
    </row>
    <row r="200" spans="1:12">
      <c r="A200" s="18" t="s">
        <v>554</v>
      </c>
      <c r="B200" s="18" t="s">
        <v>14</v>
      </c>
      <c r="C200" s="18" t="s">
        <v>555</v>
      </c>
      <c r="D200" s="19">
        <v>0</v>
      </c>
      <c r="E200" s="19">
        <v>25</v>
      </c>
      <c r="F200" s="19">
        <v>5400</v>
      </c>
      <c r="G200" s="18" t="s">
        <v>556</v>
      </c>
      <c r="H200" s="20">
        <v>0.124</v>
      </c>
      <c r="I200" s="21">
        <f>VLOOKUP(A200,'New List Prices'!A:B,2,FALSE)</f>
        <v>3.26</v>
      </c>
      <c r="J200" s="22">
        <f t="shared" si="2"/>
        <v>0</v>
      </c>
      <c r="L200" s="89"/>
    </row>
    <row r="201" spans="1:12">
      <c r="A201" s="18" t="s">
        <v>557</v>
      </c>
      <c r="B201" s="18" t="s">
        <v>14</v>
      </c>
      <c r="C201" s="18" t="s">
        <v>558</v>
      </c>
      <c r="D201" s="19">
        <v>0</v>
      </c>
      <c r="E201" s="19">
        <v>10</v>
      </c>
      <c r="F201" s="19">
        <v>2880</v>
      </c>
      <c r="G201" s="18" t="s">
        <v>559</v>
      </c>
      <c r="H201" s="20">
        <v>0.193</v>
      </c>
      <c r="I201" s="21">
        <f>VLOOKUP(A201,'New List Prices'!A:B,2,FALSE)</f>
        <v>5.7799999999999994</v>
      </c>
      <c r="J201" s="22">
        <f t="shared" si="2"/>
        <v>0</v>
      </c>
      <c r="L201" s="89"/>
    </row>
    <row r="202" spans="1:12">
      <c r="A202" s="18" t="s">
        <v>560</v>
      </c>
      <c r="B202" s="18" t="s">
        <v>14</v>
      </c>
      <c r="C202" s="18" t="s">
        <v>561</v>
      </c>
      <c r="D202" s="19">
        <v>50</v>
      </c>
      <c r="E202" s="19">
        <v>400</v>
      </c>
      <c r="F202" s="19">
        <v>18000</v>
      </c>
      <c r="G202" s="18" t="s">
        <v>562</v>
      </c>
      <c r="H202" s="20">
        <v>1.7999999999999999E-2</v>
      </c>
      <c r="I202" s="21">
        <f>VLOOKUP(A202,'New List Prices'!A:B,2,FALSE)</f>
        <v>1.74</v>
      </c>
      <c r="J202" s="22">
        <f t="shared" si="2"/>
        <v>0</v>
      </c>
      <c r="L202" s="89"/>
    </row>
    <row r="203" spans="1:12">
      <c r="A203" s="18" t="s">
        <v>563</v>
      </c>
      <c r="B203" s="18" t="s">
        <v>14</v>
      </c>
      <c r="C203" s="18" t="s">
        <v>564</v>
      </c>
      <c r="D203" s="19">
        <v>0</v>
      </c>
      <c r="E203" s="19">
        <v>50</v>
      </c>
      <c r="F203" s="19">
        <v>18000</v>
      </c>
      <c r="G203" s="18" t="s">
        <v>565</v>
      </c>
      <c r="H203" s="23">
        <v>2.5000000000000001E-2</v>
      </c>
      <c r="I203" s="21">
        <f>VLOOKUP(A203,'New List Prices'!A:B,2,FALSE)</f>
        <v>2.0299999999999998</v>
      </c>
      <c r="J203" s="22">
        <f t="shared" si="2"/>
        <v>0</v>
      </c>
      <c r="L203" s="89"/>
    </row>
    <row r="204" spans="1:12">
      <c r="A204" s="18" t="s">
        <v>566</v>
      </c>
      <c r="B204" s="18" t="s">
        <v>14</v>
      </c>
      <c r="C204" s="18" t="s">
        <v>567</v>
      </c>
      <c r="D204" s="19">
        <v>50</v>
      </c>
      <c r="E204" s="19">
        <v>800</v>
      </c>
      <c r="F204" s="19">
        <v>14400</v>
      </c>
      <c r="G204" s="18" t="s">
        <v>568</v>
      </c>
      <c r="H204" s="23">
        <v>4.2999999999999997E-2</v>
      </c>
      <c r="I204" s="21">
        <f>VLOOKUP(A204,'New List Prices'!A:B,2,FALSE)</f>
        <v>2.46</v>
      </c>
      <c r="J204" s="22">
        <f t="shared" si="2"/>
        <v>0</v>
      </c>
      <c r="L204" s="89"/>
    </row>
    <row r="205" spans="1:12">
      <c r="A205" s="18" t="s">
        <v>569</v>
      </c>
      <c r="B205" s="18" t="s">
        <v>14</v>
      </c>
      <c r="C205" s="18" t="s">
        <v>570</v>
      </c>
      <c r="D205" s="19">
        <v>0</v>
      </c>
      <c r="E205" s="19">
        <v>10</v>
      </c>
      <c r="F205" s="19">
        <v>2880</v>
      </c>
      <c r="G205" s="18" t="s">
        <v>571</v>
      </c>
      <c r="H205" s="20">
        <v>0.13600000000000001</v>
      </c>
      <c r="I205" s="21">
        <f>VLOOKUP(A205,'New List Prices'!A:B,2,FALSE)</f>
        <v>5.1499999999999995</v>
      </c>
      <c r="J205" s="22">
        <f t="shared" si="2"/>
        <v>0</v>
      </c>
      <c r="L205" s="89"/>
    </row>
    <row r="206" spans="1:12">
      <c r="A206" s="18" t="s">
        <v>572</v>
      </c>
      <c r="B206" s="18" t="s">
        <v>14</v>
      </c>
      <c r="C206" s="18" t="s">
        <v>573</v>
      </c>
      <c r="D206" s="19">
        <v>0</v>
      </c>
      <c r="E206" s="19">
        <v>50</v>
      </c>
      <c r="F206" s="19">
        <v>18000</v>
      </c>
      <c r="G206" s="18" t="s">
        <v>574</v>
      </c>
      <c r="H206" s="20">
        <v>1.7000000000000001E-2</v>
      </c>
      <c r="I206" s="21">
        <f>VLOOKUP(A206,'New List Prices'!A:B,2,FALSE)</f>
        <v>2.1599999999999997</v>
      </c>
      <c r="J206" s="22">
        <f t="shared" si="2"/>
        <v>0</v>
      </c>
      <c r="L206" s="89"/>
    </row>
    <row r="207" spans="1:12">
      <c r="A207" s="18" t="s">
        <v>575</v>
      </c>
      <c r="B207" s="18" t="s">
        <v>14</v>
      </c>
      <c r="C207" s="18" t="s">
        <v>576</v>
      </c>
      <c r="D207" s="19">
        <v>0</v>
      </c>
      <c r="E207" s="19">
        <v>50</v>
      </c>
      <c r="F207" s="19">
        <v>18000</v>
      </c>
      <c r="G207" s="18" t="s">
        <v>577</v>
      </c>
      <c r="H207" s="20">
        <v>2.5000000000000001E-2</v>
      </c>
      <c r="I207" s="21">
        <f>VLOOKUP(A207,'New List Prices'!A:B,2,FALSE)</f>
        <v>2.2999999999999998</v>
      </c>
      <c r="J207" s="22">
        <f t="shared" si="2"/>
        <v>0</v>
      </c>
      <c r="L207" s="89"/>
    </row>
    <row r="208" spans="1:12">
      <c r="A208" s="18" t="s">
        <v>578</v>
      </c>
      <c r="B208" s="18" t="s">
        <v>14</v>
      </c>
      <c r="C208" s="18" t="s">
        <v>579</v>
      </c>
      <c r="D208" s="19">
        <v>0</v>
      </c>
      <c r="E208" s="19">
        <v>50</v>
      </c>
      <c r="F208" s="19">
        <v>14400</v>
      </c>
      <c r="G208" s="18" t="s">
        <v>580</v>
      </c>
      <c r="H208" s="23">
        <v>0.04</v>
      </c>
      <c r="I208" s="21">
        <f>VLOOKUP(A208,'New List Prices'!A:B,2,FALSE)</f>
        <v>3.78</v>
      </c>
      <c r="J208" s="22">
        <f t="shared" si="2"/>
        <v>0</v>
      </c>
      <c r="L208" s="89"/>
    </row>
    <row r="209" spans="1:12">
      <c r="A209" s="18" t="s">
        <v>581</v>
      </c>
      <c r="B209" s="18" t="s">
        <v>14</v>
      </c>
      <c r="C209" s="18" t="s">
        <v>582</v>
      </c>
      <c r="D209" s="19">
        <v>0</v>
      </c>
      <c r="E209" s="19">
        <v>25</v>
      </c>
      <c r="F209" s="19">
        <v>9000</v>
      </c>
      <c r="G209" s="18" t="s">
        <v>583</v>
      </c>
      <c r="H209" s="23">
        <v>6.9000000000000006E-2</v>
      </c>
      <c r="I209" s="21">
        <f>VLOOKUP(A209,'New List Prices'!A:B,2,FALSE)</f>
        <v>3.98</v>
      </c>
      <c r="J209" s="22">
        <f t="shared" si="2"/>
        <v>0</v>
      </c>
      <c r="L209" s="89"/>
    </row>
    <row r="210" spans="1:12">
      <c r="A210" s="18" t="s">
        <v>584</v>
      </c>
      <c r="B210" s="18" t="s">
        <v>14</v>
      </c>
      <c r="C210" s="18" t="s">
        <v>585</v>
      </c>
      <c r="D210" s="19">
        <v>0</v>
      </c>
      <c r="E210" s="19">
        <v>25</v>
      </c>
      <c r="F210" s="19">
        <v>7200</v>
      </c>
      <c r="G210" s="18" t="s">
        <v>586</v>
      </c>
      <c r="H210" s="20">
        <v>8.7999999999999995E-2</v>
      </c>
      <c r="I210" s="21">
        <f>VLOOKUP(A210,'New List Prices'!A:B,2,FALSE)</f>
        <v>4.26</v>
      </c>
      <c r="J210" s="22">
        <f t="shared" si="2"/>
        <v>0</v>
      </c>
      <c r="L210" s="89"/>
    </row>
    <row r="211" spans="1:12">
      <c r="A211" s="18" t="s">
        <v>587</v>
      </c>
      <c r="B211" s="18" t="s">
        <v>14</v>
      </c>
      <c r="C211" s="18" t="s">
        <v>588</v>
      </c>
      <c r="D211" s="19">
        <v>0</v>
      </c>
      <c r="E211" s="19">
        <v>10</v>
      </c>
      <c r="F211" s="19">
        <v>2880</v>
      </c>
      <c r="G211" s="18" t="s">
        <v>589</v>
      </c>
      <c r="H211" s="23">
        <v>0.11799999999999999</v>
      </c>
      <c r="I211" s="21">
        <f>VLOOKUP(A211,'New List Prices'!A:B,2,FALSE)</f>
        <v>5.5</v>
      </c>
      <c r="J211" s="22">
        <f t="shared" si="2"/>
        <v>0</v>
      </c>
      <c r="L211" s="89"/>
    </row>
    <row r="212" spans="1:12">
      <c r="A212" s="18" t="s">
        <v>590</v>
      </c>
      <c r="B212" s="18" t="s">
        <v>14</v>
      </c>
      <c r="C212" s="18" t="s">
        <v>591</v>
      </c>
      <c r="D212" s="19">
        <v>0</v>
      </c>
      <c r="E212" s="19">
        <v>10</v>
      </c>
      <c r="F212" s="19">
        <v>7200</v>
      </c>
      <c r="G212" s="18" t="s">
        <v>592</v>
      </c>
      <c r="H212" s="20">
        <v>0.158</v>
      </c>
      <c r="I212" s="21">
        <f>VLOOKUP(A212,'New List Prices'!A:B,2,FALSE)</f>
        <v>8.89</v>
      </c>
      <c r="J212" s="22">
        <f t="shared" ref="J212:J218" si="3">ROUND(I212*$B$17,4)</f>
        <v>0</v>
      </c>
      <c r="L212" s="89"/>
    </row>
    <row r="213" spans="1:12">
      <c r="A213" s="18" t="s">
        <v>593</v>
      </c>
      <c r="B213" s="18" t="s">
        <v>14</v>
      </c>
      <c r="C213" s="18" t="s">
        <v>594</v>
      </c>
      <c r="D213" s="19">
        <v>0</v>
      </c>
      <c r="E213" s="19">
        <v>10</v>
      </c>
      <c r="F213" s="19">
        <v>1800</v>
      </c>
      <c r="G213" s="18" t="s">
        <v>595</v>
      </c>
      <c r="H213" s="20">
        <v>0.253</v>
      </c>
      <c r="I213" s="21">
        <f>VLOOKUP(A213,'New List Prices'!A:B,2,FALSE)</f>
        <v>10.99</v>
      </c>
      <c r="J213" s="22">
        <f t="shared" si="3"/>
        <v>0</v>
      </c>
      <c r="L213" s="89"/>
    </row>
    <row r="214" spans="1:12">
      <c r="A214" s="18" t="s">
        <v>596</v>
      </c>
      <c r="B214" s="18" t="s">
        <v>14</v>
      </c>
      <c r="C214" s="18" t="s">
        <v>597</v>
      </c>
      <c r="D214" s="19">
        <v>0</v>
      </c>
      <c r="E214" s="19">
        <v>50</v>
      </c>
      <c r="F214" s="19">
        <v>4050</v>
      </c>
      <c r="G214" s="18" t="s">
        <v>598</v>
      </c>
      <c r="H214" s="20">
        <v>0.1</v>
      </c>
      <c r="I214" s="21">
        <f>VLOOKUP(A214,'New List Prices'!A:B,2,FALSE)</f>
        <v>3.5399999999999996</v>
      </c>
      <c r="J214" s="22">
        <f t="shared" si="3"/>
        <v>0</v>
      </c>
      <c r="L214" s="89"/>
    </row>
    <row r="215" spans="1:12">
      <c r="A215" s="18" t="s">
        <v>599</v>
      </c>
      <c r="B215" s="18" t="s">
        <v>14</v>
      </c>
      <c r="C215" s="18" t="s">
        <v>600</v>
      </c>
      <c r="D215" s="19">
        <v>0</v>
      </c>
      <c r="E215" s="19">
        <v>50</v>
      </c>
      <c r="F215" s="19">
        <v>3300</v>
      </c>
      <c r="G215" s="18" t="s">
        <v>601</v>
      </c>
      <c r="H215" s="20">
        <v>0.2</v>
      </c>
      <c r="I215" s="21">
        <f>VLOOKUP(A215,'New List Prices'!A:B,2,FALSE)</f>
        <v>3.9099999999999997</v>
      </c>
      <c r="J215" s="22">
        <f t="shared" si="3"/>
        <v>0</v>
      </c>
      <c r="L215" s="89"/>
    </row>
    <row r="216" spans="1:12" ht="12" customHeight="1">
      <c r="A216" s="18" t="s">
        <v>602</v>
      </c>
      <c r="B216" s="18" t="s">
        <v>14</v>
      </c>
      <c r="C216" s="18" t="s">
        <v>603</v>
      </c>
      <c r="D216" s="19">
        <v>0</v>
      </c>
      <c r="E216" s="19">
        <v>10</v>
      </c>
      <c r="F216" s="19">
        <v>1350</v>
      </c>
      <c r="G216" s="18" t="s">
        <v>604</v>
      </c>
      <c r="H216" s="20">
        <v>0.4</v>
      </c>
      <c r="I216" s="21">
        <f>VLOOKUP(A216,'New List Prices'!A:B,2,FALSE)</f>
        <v>7.3199999999999994</v>
      </c>
      <c r="J216" s="22">
        <f t="shared" si="3"/>
        <v>0</v>
      </c>
      <c r="L216" s="89"/>
    </row>
    <row r="217" spans="1:12">
      <c r="A217" s="18" t="s">
        <v>605</v>
      </c>
      <c r="B217" s="18" t="s">
        <v>14</v>
      </c>
      <c r="C217" s="18" t="s">
        <v>606</v>
      </c>
      <c r="D217" s="19">
        <v>0</v>
      </c>
      <c r="E217" s="19">
        <v>50</v>
      </c>
      <c r="F217" s="19">
        <v>2400</v>
      </c>
      <c r="G217" s="18" t="s">
        <v>607</v>
      </c>
      <c r="H217" s="20">
        <v>0.2</v>
      </c>
      <c r="I217" s="21">
        <f>VLOOKUP(A217,'New List Prices'!A:B,2,FALSE)</f>
        <v>3.6399999999999997</v>
      </c>
      <c r="J217" s="22">
        <f t="shared" si="3"/>
        <v>0</v>
      </c>
      <c r="L217" s="89"/>
    </row>
    <row r="218" spans="1:12">
      <c r="A218" s="18" t="s">
        <v>608</v>
      </c>
      <c r="B218" s="18" t="s">
        <v>14</v>
      </c>
      <c r="C218" s="18" t="s">
        <v>609</v>
      </c>
      <c r="D218" s="19">
        <v>0</v>
      </c>
      <c r="E218" s="19">
        <v>10</v>
      </c>
      <c r="F218" s="19">
        <v>1080</v>
      </c>
      <c r="G218" s="18" t="s">
        <v>610</v>
      </c>
      <c r="H218" s="23">
        <v>0.4</v>
      </c>
      <c r="I218" s="21">
        <f>VLOOKUP(A218,'New List Prices'!A:B,2,FALSE)</f>
        <v>6.8199999999999994</v>
      </c>
      <c r="J218" s="22">
        <f t="shared" si="3"/>
        <v>0</v>
      </c>
      <c r="L218" s="89"/>
    </row>
  </sheetData>
  <mergeCells count="5">
    <mergeCell ref="A14:C14"/>
    <mergeCell ref="A15:C15"/>
    <mergeCell ref="A7:D7"/>
    <mergeCell ref="A9:D9"/>
    <mergeCell ref="A10:C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92"/>
  <sheetViews>
    <sheetView zoomScale="85" zoomScaleNormal="85" workbookViewId="0">
      <selection activeCell="B18" sqref="B18"/>
    </sheetView>
  </sheetViews>
  <sheetFormatPr defaultRowHeight="15"/>
  <cols>
    <col min="1" max="1" width="13.42578125" style="27" customWidth="1"/>
    <col min="2" max="2" width="16.5703125" style="31" customWidth="1"/>
    <col min="3" max="3" width="12.7109375" style="28" bestFit="1" customWidth="1"/>
    <col min="4" max="4" width="2.42578125" style="28" customWidth="1"/>
    <col min="5" max="5" width="63.42578125" style="25" customWidth="1"/>
    <col min="6" max="6" width="11.28515625" style="26" customWidth="1"/>
    <col min="7" max="7" width="10.28515625" style="27" customWidth="1"/>
    <col min="8" max="8" width="9.140625" style="27" customWidth="1"/>
    <col min="9" max="9" width="4.7109375" style="27" customWidth="1"/>
    <col min="10" max="10" width="13.42578125" style="28" customWidth="1"/>
    <col min="11" max="11" width="15.42578125" style="28" customWidth="1"/>
    <col min="12" max="12" width="15.28515625" style="88" customWidth="1"/>
    <col min="13" max="13" width="12" style="84" bestFit="1" customWidth="1"/>
    <col min="14" max="14" width="9.140625" style="27"/>
    <col min="15" max="15" width="9.85546875" style="27" bestFit="1" customWidth="1"/>
    <col min="16" max="16384" width="9.140625" style="27"/>
  </cols>
  <sheetData>
    <row r="1" spans="1:13" s="1" customFormat="1" ht="15.75">
      <c r="J1" s="3" t="str">
        <f>'Schedule 40 PVC'!J1</f>
        <v>Price List: PLA25</v>
      </c>
      <c r="K1" s="2"/>
      <c r="L1" s="82"/>
      <c r="M1" s="82"/>
    </row>
    <row r="2" spans="1:13" s="1" customFormat="1" ht="12.75">
      <c r="J2" s="3" t="str">
        <f>'Schedule 40 PVC'!J2</f>
        <v>Effective September 15, 2021</v>
      </c>
      <c r="K2" s="3"/>
      <c r="L2" s="82"/>
      <c r="M2" s="82"/>
    </row>
    <row r="3" spans="1:13" s="1" customFormat="1" ht="12.75">
      <c r="J3" s="4" t="s">
        <v>2894</v>
      </c>
      <c r="K3" s="3"/>
      <c r="L3" s="82"/>
      <c r="M3" s="82"/>
    </row>
    <row r="4" spans="1:13" s="1" customFormat="1" ht="12.75">
      <c r="J4" s="24" t="s">
        <v>2895</v>
      </c>
      <c r="K4" s="4"/>
      <c r="L4" s="82"/>
      <c r="M4" s="82"/>
    </row>
    <row r="5" spans="1:13" s="1" customFormat="1" ht="12.75">
      <c r="J5" s="24"/>
      <c r="L5" s="82"/>
      <c r="M5" s="82"/>
    </row>
    <row r="6" spans="1:13" s="1" customFormat="1" ht="12.75">
      <c r="L6" s="82"/>
      <c r="M6" s="82"/>
    </row>
    <row r="7" spans="1:13" s="1" customFormat="1" ht="15.75">
      <c r="A7" s="91"/>
      <c r="B7" s="91"/>
      <c r="C7" s="91"/>
      <c r="D7" s="91"/>
      <c r="L7" s="82"/>
      <c r="M7" s="82"/>
    </row>
    <row r="8" spans="1:13" s="1" customFormat="1" ht="12.75">
      <c r="L8" s="82"/>
      <c r="M8" s="82"/>
    </row>
    <row r="9" spans="1:13" s="1" customFormat="1" ht="15.75">
      <c r="A9" s="91"/>
      <c r="B9" s="91"/>
      <c r="C9" s="91"/>
      <c r="D9" s="91"/>
      <c r="E9" s="5"/>
      <c r="F9" s="5"/>
      <c r="G9" s="5"/>
      <c r="H9" s="5"/>
      <c r="I9" s="5"/>
      <c r="J9" s="5"/>
      <c r="K9" s="2"/>
      <c r="L9" s="82"/>
      <c r="M9" s="82"/>
    </row>
    <row r="10" spans="1:13" s="1" customFormat="1" ht="12.75">
      <c r="A10" s="92"/>
      <c r="B10" s="93"/>
      <c r="C10" s="93"/>
      <c r="D10" s="6"/>
      <c r="E10" s="6"/>
      <c r="F10" s="7"/>
      <c r="G10" s="7"/>
      <c r="H10" s="7"/>
      <c r="I10" s="6"/>
      <c r="J10" s="6"/>
      <c r="K10" s="3"/>
      <c r="L10" s="82"/>
      <c r="M10" s="82"/>
    </row>
    <row r="11" spans="1:13" s="1" customFormat="1" ht="12.75">
      <c r="A11" s="8"/>
      <c r="B11" s="9"/>
      <c r="C11" s="8"/>
      <c r="D11" s="6"/>
      <c r="E11" s="6"/>
      <c r="F11" s="7"/>
      <c r="G11" s="7"/>
      <c r="H11" s="7"/>
      <c r="I11" s="6"/>
      <c r="J11" s="6"/>
      <c r="K11" s="3"/>
      <c r="L11" s="82"/>
      <c r="M11" s="82"/>
    </row>
    <row r="12" spans="1:13" s="1" customFormat="1" ht="12.75">
      <c r="A12" s="10"/>
      <c r="B12" s="11"/>
      <c r="C12" s="8"/>
      <c r="D12" s="8"/>
      <c r="E12" s="8"/>
      <c r="F12" s="12"/>
      <c r="G12" s="12"/>
      <c r="H12" s="12"/>
      <c r="I12" s="13"/>
      <c r="J12" s="8"/>
      <c r="K12" s="4"/>
      <c r="L12" s="82"/>
      <c r="M12" s="82"/>
    </row>
    <row r="13" spans="1:13" s="1" customFormat="1" ht="12.75">
      <c r="K13" s="14"/>
      <c r="L13" s="82"/>
      <c r="M13" s="82"/>
    </row>
    <row r="14" spans="1:13" ht="15.75">
      <c r="A14" s="91" t="s">
        <v>611</v>
      </c>
      <c r="B14" s="91"/>
      <c r="C14" s="91"/>
      <c r="D14" s="91"/>
      <c r="L14" s="83"/>
    </row>
    <row r="15" spans="1:13">
      <c r="A15" s="92" t="s">
        <v>1</v>
      </c>
      <c r="B15" s="93"/>
      <c r="C15" s="93"/>
      <c r="D15" s="6"/>
      <c r="L15" s="85"/>
      <c r="M15" s="29"/>
    </row>
    <row r="16" spans="1:13">
      <c r="A16" s="30"/>
      <c r="L16" s="86"/>
      <c r="M16" s="29"/>
    </row>
    <row r="17" spans="1:15">
      <c r="A17" s="32" t="s">
        <v>612</v>
      </c>
      <c r="B17" s="81">
        <v>0</v>
      </c>
      <c r="L17" s="87"/>
    </row>
    <row r="18" spans="1:15" ht="12" customHeight="1">
      <c r="N18" s="17"/>
      <c r="O18" s="1"/>
    </row>
    <row r="19" spans="1:15" s="35" customFormat="1" ht="15" customHeight="1">
      <c r="A19" s="33" t="s">
        <v>613</v>
      </c>
      <c r="B19" s="34" t="s">
        <v>614</v>
      </c>
      <c r="C19" s="34" t="s">
        <v>615</v>
      </c>
      <c r="D19" s="34"/>
      <c r="E19" s="35" t="s">
        <v>616</v>
      </c>
      <c r="F19" s="35" t="s">
        <v>617</v>
      </c>
      <c r="G19" s="35" t="s">
        <v>618</v>
      </c>
      <c r="H19" s="35" t="s">
        <v>619</v>
      </c>
      <c r="I19" s="35" t="s">
        <v>620</v>
      </c>
      <c r="J19" s="36" t="s">
        <v>621</v>
      </c>
      <c r="K19" s="36" t="s">
        <v>622</v>
      </c>
      <c r="L19" s="35" t="s">
        <v>623</v>
      </c>
      <c r="M19" s="35" t="s">
        <v>624</v>
      </c>
      <c r="N19" s="17"/>
      <c r="O19" s="17"/>
    </row>
    <row r="20" spans="1:15">
      <c r="A20" s="37" t="s">
        <v>625</v>
      </c>
      <c r="B20" s="31" t="s">
        <v>626</v>
      </c>
      <c r="C20" s="38" t="s">
        <v>627</v>
      </c>
      <c r="D20" s="39"/>
      <c r="E20" s="37" t="s">
        <v>628</v>
      </c>
      <c r="F20" s="40">
        <v>50</v>
      </c>
      <c r="G20" s="40">
        <v>4500</v>
      </c>
      <c r="H20" s="41">
        <v>0.06</v>
      </c>
      <c r="I20" s="25" t="s">
        <v>629</v>
      </c>
      <c r="J20" s="42" t="s">
        <v>630</v>
      </c>
      <c r="K20" s="42" t="s">
        <v>631</v>
      </c>
      <c r="L20" s="29">
        <f>VLOOKUP(C20,'New List Prices'!A:B,2,FALSE)</f>
        <v>4.5599999999999996</v>
      </c>
      <c r="M20" s="29">
        <f>L20*$B$17</f>
        <v>0</v>
      </c>
      <c r="O20" s="90"/>
    </row>
    <row r="21" spans="1:15">
      <c r="A21" s="37" t="s">
        <v>625</v>
      </c>
      <c r="B21" s="31" t="s">
        <v>632</v>
      </c>
      <c r="C21" s="38" t="s">
        <v>633</v>
      </c>
      <c r="D21" s="39"/>
      <c r="E21" s="37" t="s">
        <v>628</v>
      </c>
      <c r="F21" s="40">
        <v>100</v>
      </c>
      <c r="G21" s="40">
        <v>5600</v>
      </c>
      <c r="H21" s="41">
        <v>6.6500000000000004E-2</v>
      </c>
      <c r="I21" s="25" t="s">
        <v>629</v>
      </c>
      <c r="J21" s="42" t="s">
        <v>634</v>
      </c>
      <c r="K21" s="42" t="s">
        <v>635</v>
      </c>
      <c r="L21" s="29">
        <f>VLOOKUP(C21,'New List Prices'!A:B,2,FALSE)</f>
        <v>2.3299999999999996</v>
      </c>
      <c r="M21" s="29">
        <f t="shared" ref="M21:M25" si="0">L21*$B$17</f>
        <v>0</v>
      </c>
      <c r="O21" s="90"/>
    </row>
    <row r="22" spans="1:15">
      <c r="A22" s="37" t="s">
        <v>625</v>
      </c>
      <c r="B22" s="31">
        <v>2</v>
      </c>
      <c r="C22" s="38" t="s">
        <v>636</v>
      </c>
      <c r="D22" s="39"/>
      <c r="E22" s="37" t="s">
        <v>628</v>
      </c>
      <c r="F22" s="40">
        <v>100</v>
      </c>
      <c r="G22" s="40">
        <v>4900</v>
      </c>
      <c r="H22" s="41">
        <v>0.10100000000000001</v>
      </c>
      <c r="I22" s="25" t="s">
        <v>629</v>
      </c>
      <c r="J22" s="42" t="s">
        <v>637</v>
      </c>
      <c r="K22" s="42" t="s">
        <v>638</v>
      </c>
      <c r="L22" s="29">
        <f>VLOOKUP(C22,'New List Prices'!A:B,2,FALSE)</f>
        <v>2.9099999999999997</v>
      </c>
      <c r="M22" s="29">
        <f t="shared" si="0"/>
        <v>0</v>
      </c>
      <c r="O22" s="90"/>
    </row>
    <row r="23" spans="1:15">
      <c r="A23" s="37" t="s">
        <v>625</v>
      </c>
      <c r="B23" s="31">
        <v>3</v>
      </c>
      <c r="C23" s="38" t="s">
        <v>639</v>
      </c>
      <c r="D23" s="39"/>
      <c r="E23" s="37" t="s">
        <v>628</v>
      </c>
      <c r="F23" s="40">
        <v>60</v>
      </c>
      <c r="G23" s="40">
        <v>1080</v>
      </c>
      <c r="H23" s="41">
        <v>0.33600000000000002</v>
      </c>
      <c r="I23" s="25" t="s">
        <v>629</v>
      </c>
      <c r="J23" s="42" t="s">
        <v>640</v>
      </c>
      <c r="K23" s="42" t="s">
        <v>641</v>
      </c>
      <c r="L23" s="29">
        <f>VLOOKUP(C23,'New List Prices'!A:B,2,FALSE)</f>
        <v>8.73</v>
      </c>
      <c r="M23" s="29">
        <f t="shared" si="0"/>
        <v>0</v>
      </c>
      <c r="O23" s="90"/>
    </row>
    <row r="24" spans="1:15">
      <c r="A24" s="37" t="s">
        <v>625</v>
      </c>
      <c r="B24" s="31">
        <v>4</v>
      </c>
      <c r="C24" s="38" t="s">
        <v>642</v>
      </c>
      <c r="D24" s="39"/>
      <c r="E24" s="37" t="s">
        <v>628</v>
      </c>
      <c r="F24" s="40">
        <v>25</v>
      </c>
      <c r="G24" s="40">
        <v>700</v>
      </c>
      <c r="H24" s="41">
        <v>0.57750000000000001</v>
      </c>
      <c r="I24" s="25" t="s">
        <v>629</v>
      </c>
      <c r="J24" s="42" t="s">
        <v>643</v>
      </c>
      <c r="K24" s="42" t="s">
        <v>644</v>
      </c>
      <c r="L24" s="29">
        <f>VLOOKUP(C24,'New List Prices'!A:B,2,FALSE)</f>
        <v>14.57</v>
      </c>
      <c r="M24" s="29">
        <f t="shared" si="0"/>
        <v>0</v>
      </c>
      <c r="O24" s="90"/>
    </row>
    <row r="25" spans="1:15">
      <c r="A25" s="37" t="s">
        <v>625</v>
      </c>
      <c r="B25" s="31">
        <v>6</v>
      </c>
      <c r="C25" s="38" t="s">
        <v>645</v>
      </c>
      <c r="D25" s="39"/>
      <c r="E25" s="37" t="s">
        <v>628</v>
      </c>
      <c r="F25" s="40">
        <v>15</v>
      </c>
      <c r="G25" s="40">
        <v>180</v>
      </c>
      <c r="H25" s="41">
        <v>1.6339999999999999</v>
      </c>
      <c r="I25" s="25" t="s">
        <v>629</v>
      </c>
      <c r="J25" s="42" t="s">
        <v>646</v>
      </c>
      <c r="K25" s="42" t="s">
        <v>647</v>
      </c>
      <c r="L25" s="29">
        <f>VLOOKUP(C25,'New List Prices'!A:B,2,FALSE)</f>
        <v>61.019999999999996</v>
      </c>
      <c r="M25" s="29">
        <f t="shared" si="0"/>
        <v>0</v>
      </c>
      <c r="O25" s="90"/>
    </row>
    <row r="26" spans="1:15" s="35" customFormat="1" ht="15" customHeight="1">
      <c r="A26" s="33" t="s">
        <v>613</v>
      </c>
      <c r="B26" s="34" t="s">
        <v>614</v>
      </c>
      <c r="C26" s="34" t="s">
        <v>615</v>
      </c>
      <c r="D26" s="39" t="s">
        <v>648</v>
      </c>
      <c r="E26" s="35" t="s">
        <v>616</v>
      </c>
      <c r="F26" s="40" t="s">
        <v>617</v>
      </c>
      <c r="G26" s="40" t="s">
        <v>618</v>
      </c>
      <c r="H26" s="41" t="s">
        <v>619</v>
      </c>
      <c r="I26" s="35" t="s">
        <v>620</v>
      </c>
      <c r="J26" s="42" t="s">
        <v>621</v>
      </c>
      <c r="K26" s="42" t="s">
        <v>622</v>
      </c>
      <c r="L26" s="43" t="s">
        <v>623</v>
      </c>
      <c r="M26" s="35" t="s">
        <v>624</v>
      </c>
      <c r="N26" s="27"/>
      <c r="O26" s="90"/>
    </row>
    <row r="27" spans="1:15">
      <c r="A27" s="37" t="s">
        <v>649</v>
      </c>
      <c r="B27" s="31" t="s">
        <v>632</v>
      </c>
      <c r="C27" s="38" t="s">
        <v>650</v>
      </c>
      <c r="D27" s="39"/>
      <c r="E27" s="37" t="s">
        <v>651</v>
      </c>
      <c r="F27" s="40">
        <v>100</v>
      </c>
      <c r="G27" s="40">
        <v>5600</v>
      </c>
      <c r="H27" s="41">
        <v>7.2999999999999995E-2</v>
      </c>
      <c r="I27" s="25" t="s">
        <v>629</v>
      </c>
      <c r="J27" s="42" t="s">
        <v>652</v>
      </c>
      <c r="K27" s="42" t="s">
        <v>653</v>
      </c>
      <c r="L27" s="29">
        <f>VLOOKUP(C27,'New List Prices'!A:B,2,FALSE)</f>
        <v>3.9899999999999998</v>
      </c>
      <c r="M27" s="29">
        <f t="shared" ref="M27:M31" si="1">L27*$B$17</f>
        <v>0</v>
      </c>
      <c r="O27" s="90"/>
    </row>
    <row r="28" spans="1:15">
      <c r="A28" s="37" t="s">
        <v>649</v>
      </c>
      <c r="B28" s="31">
        <v>2</v>
      </c>
      <c r="C28" s="38" t="s">
        <v>654</v>
      </c>
      <c r="D28" s="39"/>
      <c r="E28" s="37" t="s">
        <v>651</v>
      </c>
      <c r="F28" s="40">
        <v>100</v>
      </c>
      <c r="G28" s="40">
        <v>4900</v>
      </c>
      <c r="H28" s="41">
        <v>0.112</v>
      </c>
      <c r="I28" s="25" t="s">
        <v>629</v>
      </c>
      <c r="J28" s="42" t="s">
        <v>655</v>
      </c>
      <c r="K28" s="42" t="s">
        <v>656</v>
      </c>
      <c r="L28" s="29">
        <f>VLOOKUP(C28,'New List Prices'!A:B,2,FALSE)</f>
        <v>6.27</v>
      </c>
      <c r="M28" s="29">
        <f t="shared" si="1"/>
        <v>0</v>
      </c>
      <c r="O28" s="90"/>
    </row>
    <row r="29" spans="1:15">
      <c r="A29" s="37" t="s">
        <v>649</v>
      </c>
      <c r="B29" s="31">
        <v>3</v>
      </c>
      <c r="C29" s="38" t="s">
        <v>657</v>
      </c>
      <c r="D29" s="39"/>
      <c r="E29" s="37" t="s">
        <v>651</v>
      </c>
      <c r="F29" s="40">
        <v>30</v>
      </c>
      <c r="G29" s="40">
        <v>1470</v>
      </c>
      <c r="H29" s="41">
        <v>0.36899999999999999</v>
      </c>
      <c r="I29" s="25" t="s">
        <v>629</v>
      </c>
      <c r="J29" s="42" t="s">
        <v>658</v>
      </c>
      <c r="K29" s="42" t="s">
        <v>659</v>
      </c>
      <c r="L29" s="29">
        <f>VLOOKUP(C29,'New List Prices'!A:B,2,FALSE)</f>
        <v>16.78</v>
      </c>
      <c r="M29" s="29">
        <f t="shared" si="1"/>
        <v>0</v>
      </c>
      <c r="O29" s="90"/>
    </row>
    <row r="30" spans="1:15">
      <c r="A30" s="37" t="s">
        <v>649</v>
      </c>
      <c r="B30" s="31">
        <v>4</v>
      </c>
      <c r="C30" s="38" t="s">
        <v>660</v>
      </c>
      <c r="D30" s="39"/>
      <c r="E30" s="37" t="s">
        <v>651</v>
      </c>
      <c r="F30" s="40">
        <v>10</v>
      </c>
      <c r="G30" s="40">
        <v>560</v>
      </c>
      <c r="H30" s="41">
        <v>0.57899999999999996</v>
      </c>
      <c r="I30" s="25" t="s">
        <v>629</v>
      </c>
      <c r="J30" s="42" t="s">
        <v>661</v>
      </c>
      <c r="K30" s="42" t="s">
        <v>662</v>
      </c>
      <c r="L30" s="29">
        <f>VLOOKUP(C30,'New List Prices'!A:B,2,FALSE)</f>
        <v>19.180000000000003</v>
      </c>
      <c r="M30" s="29">
        <f t="shared" si="1"/>
        <v>0</v>
      </c>
      <c r="O30" s="90"/>
    </row>
    <row r="31" spans="1:15">
      <c r="A31" s="37" t="s">
        <v>649</v>
      </c>
      <c r="B31" s="31">
        <v>6</v>
      </c>
      <c r="C31" s="38" t="s">
        <v>663</v>
      </c>
      <c r="D31" s="39"/>
      <c r="E31" s="37" t="s">
        <v>651</v>
      </c>
      <c r="F31" s="40">
        <v>10</v>
      </c>
      <c r="G31" s="40">
        <v>180</v>
      </c>
      <c r="H31" s="41">
        <v>1.3180000000000001</v>
      </c>
      <c r="I31" s="25" t="s">
        <v>629</v>
      </c>
      <c r="J31" s="42" t="s">
        <v>664</v>
      </c>
      <c r="K31" s="42" t="s">
        <v>665</v>
      </c>
      <c r="L31" s="29">
        <f>VLOOKUP(C31,'New List Prices'!A:B,2,FALSE)</f>
        <v>73.34</v>
      </c>
      <c r="M31" s="29">
        <f t="shared" si="1"/>
        <v>0</v>
      </c>
      <c r="O31" s="90"/>
    </row>
    <row r="32" spans="1:15" s="35" customFormat="1" ht="15" customHeight="1">
      <c r="A32" s="33" t="s">
        <v>613</v>
      </c>
      <c r="B32" s="34" t="s">
        <v>614</v>
      </c>
      <c r="C32" s="34" t="s">
        <v>615</v>
      </c>
      <c r="D32" s="39" t="s">
        <v>648</v>
      </c>
      <c r="E32" s="35" t="s">
        <v>616</v>
      </c>
      <c r="F32" s="40" t="s">
        <v>617</v>
      </c>
      <c r="G32" s="40" t="s">
        <v>618</v>
      </c>
      <c r="H32" s="41" t="s">
        <v>619</v>
      </c>
      <c r="I32" s="35" t="s">
        <v>620</v>
      </c>
      <c r="J32" s="42" t="s">
        <v>621</v>
      </c>
      <c r="K32" s="42" t="s">
        <v>622</v>
      </c>
      <c r="L32" s="35" t="s">
        <v>623</v>
      </c>
      <c r="M32" s="35" t="s">
        <v>624</v>
      </c>
      <c r="N32" s="27"/>
      <c r="O32" s="90"/>
    </row>
    <row r="33" spans="1:15">
      <c r="A33" s="37" t="s">
        <v>666</v>
      </c>
      <c r="B33" s="31" t="s">
        <v>667</v>
      </c>
      <c r="C33" s="38" t="s">
        <v>668</v>
      </c>
      <c r="D33" s="39"/>
      <c r="E33" s="37" t="s">
        <v>669</v>
      </c>
      <c r="F33" s="40">
        <v>25</v>
      </c>
      <c r="G33" s="40">
        <v>3600</v>
      </c>
      <c r="H33" s="41">
        <v>0.11799999999999999</v>
      </c>
      <c r="I33" s="25" t="s">
        <v>629</v>
      </c>
      <c r="J33" s="42" t="s">
        <v>670</v>
      </c>
      <c r="K33" s="42" t="s">
        <v>671</v>
      </c>
      <c r="L33" s="29">
        <f>VLOOKUP(C33,'New List Prices'!A:B,2,FALSE)</f>
        <v>6.2</v>
      </c>
      <c r="M33" s="29">
        <f t="shared" ref="M33:M37" si="2">L33*$B$17</f>
        <v>0</v>
      </c>
      <c r="O33" s="90"/>
    </row>
    <row r="34" spans="1:15">
      <c r="A34" s="37" t="s">
        <v>666</v>
      </c>
      <c r="B34" s="31" t="s">
        <v>672</v>
      </c>
      <c r="C34" s="38" t="s">
        <v>673</v>
      </c>
      <c r="D34" s="39"/>
      <c r="E34" s="37" t="s">
        <v>669</v>
      </c>
      <c r="F34" s="40">
        <v>25</v>
      </c>
      <c r="G34" s="40">
        <v>1400</v>
      </c>
      <c r="H34" s="41">
        <v>0.29599999999999999</v>
      </c>
      <c r="I34" s="25" t="s">
        <v>629</v>
      </c>
      <c r="J34" s="42" t="s">
        <v>674</v>
      </c>
      <c r="K34" s="42" t="s">
        <v>675</v>
      </c>
      <c r="L34" s="29">
        <f>VLOOKUP(C34,'New List Prices'!A:B,2,FALSE)</f>
        <v>18.37</v>
      </c>
      <c r="M34" s="29">
        <f t="shared" si="2"/>
        <v>0</v>
      </c>
      <c r="O34" s="90"/>
    </row>
    <row r="35" spans="1:15">
      <c r="A35" s="37" t="s">
        <v>666</v>
      </c>
      <c r="B35" s="31" t="s">
        <v>676</v>
      </c>
      <c r="C35" s="38" t="s">
        <v>677</v>
      </c>
      <c r="D35" s="39"/>
      <c r="E35" s="37" t="s">
        <v>669</v>
      </c>
      <c r="F35" s="40">
        <v>20</v>
      </c>
      <c r="G35" s="40">
        <v>1600</v>
      </c>
      <c r="H35" s="41">
        <v>0.314</v>
      </c>
      <c r="I35" s="25" t="s">
        <v>629</v>
      </c>
      <c r="J35" s="42" t="s">
        <v>678</v>
      </c>
      <c r="K35" s="42" t="s">
        <v>679</v>
      </c>
      <c r="L35" s="29">
        <f>VLOOKUP(C35,'New List Prices'!A:B,2,FALSE)</f>
        <v>14.72</v>
      </c>
      <c r="M35" s="29">
        <f t="shared" si="2"/>
        <v>0</v>
      </c>
      <c r="O35" s="90"/>
    </row>
    <row r="36" spans="1:15">
      <c r="A36" s="37" t="s">
        <v>666</v>
      </c>
      <c r="B36" s="31" t="s">
        <v>680</v>
      </c>
      <c r="C36" s="38" t="s">
        <v>681</v>
      </c>
      <c r="D36" s="39"/>
      <c r="E36" s="37" t="s">
        <v>669</v>
      </c>
      <c r="F36" s="40">
        <v>10</v>
      </c>
      <c r="G36" s="40">
        <v>800</v>
      </c>
      <c r="H36" s="41">
        <v>0.502</v>
      </c>
      <c r="I36" s="25" t="s">
        <v>629</v>
      </c>
      <c r="J36" s="42" t="s">
        <v>682</v>
      </c>
      <c r="K36" s="42" t="s">
        <v>683</v>
      </c>
      <c r="L36" s="29">
        <f>VLOOKUP(C36,'New List Prices'!A:B,2,FALSE)</f>
        <v>30.650000000000002</v>
      </c>
      <c r="M36" s="29">
        <f t="shared" si="2"/>
        <v>0</v>
      </c>
      <c r="O36" s="90"/>
    </row>
    <row r="37" spans="1:15">
      <c r="A37" s="37" t="s">
        <v>666</v>
      </c>
      <c r="B37" s="31" t="s">
        <v>684</v>
      </c>
      <c r="C37" s="38" t="s">
        <v>685</v>
      </c>
      <c r="D37" s="39"/>
      <c r="E37" s="37" t="s">
        <v>669</v>
      </c>
      <c r="F37" s="40">
        <v>20</v>
      </c>
      <c r="G37" s="40">
        <v>1120</v>
      </c>
      <c r="H37" s="41">
        <v>0.57199999999999995</v>
      </c>
      <c r="I37" s="25" t="s">
        <v>629</v>
      </c>
      <c r="J37" s="42" t="s">
        <v>686</v>
      </c>
      <c r="K37" s="42" t="s">
        <v>687</v>
      </c>
      <c r="L37" s="29">
        <f>VLOOKUP(C37,'New List Prices'!A:B,2,FALSE)</f>
        <v>27.470000000000002</v>
      </c>
      <c r="M37" s="29">
        <f t="shared" si="2"/>
        <v>0</v>
      </c>
      <c r="O37" s="90"/>
    </row>
    <row r="38" spans="1:15" s="35" customFormat="1" ht="15" customHeight="1">
      <c r="A38" s="33" t="s">
        <v>613</v>
      </c>
      <c r="B38" s="34" t="s">
        <v>614</v>
      </c>
      <c r="C38" s="34" t="s">
        <v>615</v>
      </c>
      <c r="D38" s="39" t="s">
        <v>648</v>
      </c>
      <c r="E38" s="35" t="s">
        <v>616</v>
      </c>
      <c r="F38" s="40" t="s">
        <v>617</v>
      </c>
      <c r="G38" s="40" t="s">
        <v>618</v>
      </c>
      <c r="H38" s="41" t="s">
        <v>619</v>
      </c>
      <c r="I38" s="35" t="s">
        <v>620</v>
      </c>
      <c r="J38" s="42" t="s">
        <v>621</v>
      </c>
      <c r="K38" s="42" t="s">
        <v>622</v>
      </c>
      <c r="L38" s="35" t="s">
        <v>623</v>
      </c>
      <c r="M38" s="35" t="s">
        <v>624</v>
      </c>
      <c r="N38" s="27"/>
      <c r="O38" s="90"/>
    </row>
    <row r="39" spans="1:15">
      <c r="A39" s="37" t="s">
        <v>688</v>
      </c>
      <c r="B39" s="31" t="s">
        <v>632</v>
      </c>
      <c r="C39" s="38" t="s">
        <v>689</v>
      </c>
      <c r="D39" s="39"/>
      <c r="E39" s="37" t="s">
        <v>690</v>
      </c>
      <c r="F39" s="40">
        <v>50</v>
      </c>
      <c r="G39" s="40">
        <v>5600</v>
      </c>
      <c r="H39" s="41">
        <v>0.1507</v>
      </c>
      <c r="I39" s="25" t="s">
        <v>629</v>
      </c>
      <c r="J39" s="42" t="s">
        <v>691</v>
      </c>
      <c r="K39" s="42" t="s">
        <v>692</v>
      </c>
      <c r="L39" s="29">
        <f>VLOOKUP(C39,'New List Prices'!A:B,2,FALSE)</f>
        <v>5.72</v>
      </c>
      <c r="M39" s="29">
        <f t="shared" ref="M39:M40" si="3">L39*$B$17</f>
        <v>0</v>
      </c>
      <c r="O39" s="90"/>
    </row>
    <row r="40" spans="1:15">
      <c r="A40" s="37" t="s">
        <v>688</v>
      </c>
      <c r="B40" s="31" t="s">
        <v>693</v>
      </c>
      <c r="C40" s="38" t="s">
        <v>694</v>
      </c>
      <c r="D40" s="39"/>
      <c r="E40" s="37" t="s">
        <v>690</v>
      </c>
      <c r="F40" s="40">
        <v>75</v>
      </c>
      <c r="G40" s="40">
        <v>6000</v>
      </c>
      <c r="H40" s="41">
        <v>9.4E-2</v>
      </c>
      <c r="I40" s="25" t="s">
        <v>629</v>
      </c>
      <c r="J40" s="42" t="s">
        <v>695</v>
      </c>
      <c r="K40" s="42" t="s">
        <v>696</v>
      </c>
      <c r="L40" s="29">
        <f>VLOOKUP(C40,'New List Prices'!A:B,2,FALSE)</f>
        <v>7.88</v>
      </c>
      <c r="M40" s="29">
        <f t="shared" si="3"/>
        <v>0</v>
      </c>
      <c r="O40" s="90"/>
    </row>
    <row r="41" spans="1:15" s="35" customFormat="1" ht="15" customHeight="1">
      <c r="A41" s="33" t="s">
        <v>613</v>
      </c>
      <c r="B41" s="34" t="s">
        <v>614</v>
      </c>
      <c r="C41" s="34" t="s">
        <v>615</v>
      </c>
      <c r="D41" s="39" t="s">
        <v>648</v>
      </c>
      <c r="E41" s="35" t="s">
        <v>616</v>
      </c>
      <c r="F41" s="40" t="s">
        <v>617</v>
      </c>
      <c r="G41" s="40" t="s">
        <v>618</v>
      </c>
      <c r="H41" s="41" t="s">
        <v>619</v>
      </c>
      <c r="I41" s="35" t="s">
        <v>620</v>
      </c>
      <c r="J41" s="42" t="s">
        <v>621</v>
      </c>
      <c r="K41" s="42" t="s">
        <v>622</v>
      </c>
      <c r="L41" s="35" t="s">
        <v>623</v>
      </c>
      <c r="M41" s="35" t="s">
        <v>624</v>
      </c>
      <c r="N41" s="27"/>
      <c r="O41" s="90"/>
    </row>
    <row r="42" spans="1:15">
      <c r="A42" s="37" t="s">
        <v>697</v>
      </c>
      <c r="B42" s="31" t="s">
        <v>693</v>
      </c>
      <c r="C42" s="38" t="s">
        <v>698</v>
      </c>
      <c r="D42" s="39"/>
      <c r="E42" s="44" t="s">
        <v>699</v>
      </c>
      <c r="F42" s="40">
        <v>50</v>
      </c>
      <c r="G42" s="40">
        <v>5600</v>
      </c>
      <c r="H42" s="41">
        <v>9.7500000000000003E-2</v>
      </c>
      <c r="I42" s="25" t="s">
        <v>629</v>
      </c>
      <c r="J42" s="42" t="s">
        <v>700</v>
      </c>
      <c r="K42" s="42" t="s">
        <v>701</v>
      </c>
      <c r="L42" s="29">
        <f>VLOOKUP(C42,'New List Prices'!A:B,2,FALSE)</f>
        <v>6.3999999999999995</v>
      </c>
      <c r="M42" s="29">
        <f t="shared" ref="M42:M43" si="4">L42*$B$17</f>
        <v>0</v>
      </c>
      <c r="O42" s="90"/>
    </row>
    <row r="43" spans="1:15">
      <c r="A43" s="37" t="s">
        <v>697</v>
      </c>
      <c r="B43" s="31" t="s">
        <v>632</v>
      </c>
      <c r="C43" s="38" t="s">
        <v>698</v>
      </c>
      <c r="D43" s="39"/>
      <c r="E43" s="25" t="s">
        <v>699</v>
      </c>
      <c r="F43" s="40">
        <v>50</v>
      </c>
      <c r="G43" s="40">
        <v>5600</v>
      </c>
      <c r="H43" s="41">
        <v>9.7500000000000003E-2</v>
      </c>
      <c r="I43" s="25" t="s">
        <v>629</v>
      </c>
      <c r="J43" s="42" t="s">
        <v>700</v>
      </c>
      <c r="K43" s="42" t="s">
        <v>701</v>
      </c>
      <c r="L43" s="29">
        <f>VLOOKUP(C43,'New List Prices'!A:B,2,FALSE)</f>
        <v>6.3999999999999995</v>
      </c>
      <c r="M43" s="29">
        <f t="shared" si="4"/>
        <v>0</v>
      </c>
      <c r="O43" s="90"/>
    </row>
    <row r="44" spans="1:15" s="35" customFormat="1" ht="15" customHeight="1">
      <c r="A44" s="33" t="s">
        <v>613</v>
      </c>
      <c r="B44" s="34" t="s">
        <v>614</v>
      </c>
      <c r="C44" s="34" t="s">
        <v>615</v>
      </c>
      <c r="D44" s="39" t="s">
        <v>648</v>
      </c>
      <c r="E44" s="35" t="s">
        <v>616</v>
      </c>
      <c r="F44" s="40" t="s">
        <v>617</v>
      </c>
      <c r="G44" s="40" t="s">
        <v>618</v>
      </c>
      <c r="H44" s="41" t="s">
        <v>619</v>
      </c>
      <c r="I44" s="35" t="s">
        <v>620</v>
      </c>
      <c r="J44" s="42" t="s">
        <v>621</v>
      </c>
      <c r="K44" s="42" t="s">
        <v>622</v>
      </c>
      <c r="L44" s="35" t="s">
        <v>623</v>
      </c>
      <c r="M44" s="35" t="s">
        <v>624</v>
      </c>
      <c r="N44" s="27"/>
      <c r="O44" s="90"/>
    </row>
    <row r="45" spans="1:15">
      <c r="A45" s="37" t="s">
        <v>702</v>
      </c>
      <c r="B45" s="31">
        <v>1.5</v>
      </c>
      <c r="C45" s="38" t="s">
        <v>703</v>
      </c>
      <c r="D45" s="39"/>
      <c r="E45" s="25" t="s">
        <v>704</v>
      </c>
      <c r="F45" s="40">
        <v>50</v>
      </c>
      <c r="G45" s="40">
        <v>5600</v>
      </c>
      <c r="H45" s="41">
        <v>9.0499999999999997E-2</v>
      </c>
      <c r="I45" s="25" t="s">
        <v>629</v>
      </c>
      <c r="J45" s="42" t="s">
        <v>705</v>
      </c>
      <c r="K45" s="42" t="s">
        <v>706</v>
      </c>
      <c r="L45" s="29">
        <f>VLOOKUP(C45,'New List Prices'!A:B,2,FALSE)</f>
        <v>6.72</v>
      </c>
      <c r="M45" s="29">
        <f t="shared" ref="M45:M46" si="5">L45*$B$17</f>
        <v>0</v>
      </c>
      <c r="O45" s="90"/>
    </row>
    <row r="46" spans="1:15">
      <c r="A46" s="37" t="s">
        <v>702</v>
      </c>
      <c r="B46" s="31" t="s">
        <v>693</v>
      </c>
      <c r="C46" s="38" t="s">
        <v>707</v>
      </c>
      <c r="D46" s="39"/>
      <c r="E46" s="25" t="s">
        <v>704</v>
      </c>
      <c r="F46" s="40">
        <v>75</v>
      </c>
      <c r="G46" s="40">
        <v>6000</v>
      </c>
      <c r="H46" s="41">
        <v>9.4E-2</v>
      </c>
      <c r="I46" s="25" t="s">
        <v>629</v>
      </c>
      <c r="J46" s="42" t="s">
        <v>708</v>
      </c>
      <c r="K46" s="42" t="s">
        <v>709</v>
      </c>
      <c r="L46" s="29">
        <f>VLOOKUP(C46,'New List Prices'!A:B,2,FALSE)</f>
        <v>8.7200000000000006</v>
      </c>
      <c r="M46" s="29">
        <f t="shared" si="5"/>
        <v>0</v>
      </c>
      <c r="O46" s="90"/>
    </row>
    <row r="47" spans="1:15" s="35" customFormat="1" ht="15" customHeight="1">
      <c r="A47" s="33" t="s">
        <v>613</v>
      </c>
      <c r="B47" s="34" t="s">
        <v>614</v>
      </c>
      <c r="C47" s="34" t="s">
        <v>615</v>
      </c>
      <c r="D47" s="39" t="s">
        <v>648</v>
      </c>
      <c r="E47" s="35" t="s">
        <v>616</v>
      </c>
      <c r="F47" s="40" t="s">
        <v>617</v>
      </c>
      <c r="G47" s="40" t="s">
        <v>618</v>
      </c>
      <c r="H47" s="41" t="s">
        <v>619</v>
      </c>
      <c r="I47" s="35" t="s">
        <v>620</v>
      </c>
      <c r="J47" s="42" t="s">
        <v>621</v>
      </c>
      <c r="K47" s="42" t="s">
        <v>622</v>
      </c>
      <c r="L47" s="35" t="s">
        <v>623</v>
      </c>
      <c r="M47" s="35" t="s">
        <v>624</v>
      </c>
      <c r="N47" s="27"/>
      <c r="O47" s="90"/>
    </row>
    <row r="48" spans="1:15">
      <c r="A48" s="37" t="s">
        <v>710</v>
      </c>
      <c r="B48" s="31" t="s">
        <v>693</v>
      </c>
      <c r="C48" s="38" t="s">
        <v>711</v>
      </c>
      <c r="D48" s="39"/>
      <c r="E48" s="25" t="s">
        <v>712</v>
      </c>
      <c r="F48" s="40">
        <v>100</v>
      </c>
      <c r="G48" s="40">
        <v>8000</v>
      </c>
      <c r="H48" s="41">
        <v>0.12959999999999999</v>
      </c>
      <c r="I48" s="25" t="s">
        <v>629</v>
      </c>
      <c r="J48" s="42" t="s">
        <v>713</v>
      </c>
      <c r="K48" s="42" t="s">
        <v>714</v>
      </c>
      <c r="L48" s="29">
        <f>VLOOKUP(C48,'New List Prices'!A:B,2,FALSE)</f>
        <v>9.31</v>
      </c>
      <c r="M48" s="29">
        <f>L48*$B$17</f>
        <v>0</v>
      </c>
      <c r="O48" s="90"/>
    </row>
    <row r="49" spans="1:15" s="35" customFormat="1" ht="15" customHeight="1">
      <c r="A49" s="33" t="s">
        <v>613</v>
      </c>
      <c r="B49" s="34" t="s">
        <v>614</v>
      </c>
      <c r="C49" s="34" t="s">
        <v>615</v>
      </c>
      <c r="D49" s="39" t="s">
        <v>648</v>
      </c>
      <c r="E49" s="35" t="s">
        <v>616</v>
      </c>
      <c r="F49" s="40" t="s">
        <v>617</v>
      </c>
      <c r="G49" s="40" t="s">
        <v>618</v>
      </c>
      <c r="H49" s="41" t="s">
        <v>619</v>
      </c>
      <c r="I49" s="35" t="s">
        <v>620</v>
      </c>
      <c r="J49" s="42" t="s">
        <v>621</v>
      </c>
      <c r="K49" s="42" t="s">
        <v>622</v>
      </c>
      <c r="L49" s="35" t="s">
        <v>623</v>
      </c>
      <c r="M49" s="35" t="s">
        <v>624</v>
      </c>
      <c r="N49" s="27"/>
      <c r="O49" s="90"/>
    </row>
    <row r="50" spans="1:15">
      <c r="A50" s="37" t="s">
        <v>715</v>
      </c>
      <c r="B50" s="31" t="s">
        <v>632</v>
      </c>
      <c r="C50" s="38" t="s">
        <v>716</v>
      </c>
      <c r="D50" s="39"/>
      <c r="E50" s="37" t="s">
        <v>717</v>
      </c>
      <c r="F50" s="40">
        <v>50</v>
      </c>
      <c r="G50" s="40">
        <v>5600</v>
      </c>
      <c r="H50" s="41">
        <v>9.1200000000000003E-2</v>
      </c>
      <c r="I50" s="25" t="s">
        <v>629</v>
      </c>
      <c r="J50" s="42" t="s">
        <v>718</v>
      </c>
      <c r="K50" s="42" t="s">
        <v>719</v>
      </c>
      <c r="L50" s="29">
        <f>VLOOKUP(C50,'New List Prices'!A:B,2,FALSE)</f>
        <v>6.01</v>
      </c>
      <c r="M50" s="29">
        <f t="shared" ref="M50:M51" si="6">L50*$B$17</f>
        <v>0</v>
      </c>
      <c r="O50" s="90"/>
    </row>
    <row r="51" spans="1:15">
      <c r="A51" s="37" t="s">
        <v>715</v>
      </c>
      <c r="B51" s="31" t="s">
        <v>693</v>
      </c>
      <c r="C51" s="38" t="s">
        <v>720</v>
      </c>
      <c r="D51" s="39"/>
      <c r="E51" s="37" t="s">
        <v>717</v>
      </c>
      <c r="F51" s="40">
        <v>50</v>
      </c>
      <c r="G51" s="40">
        <v>5600</v>
      </c>
      <c r="H51" s="41">
        <v>9.5600000000000004E-2</v>
      </c>
      <c r="I51" s="25" t="s">
        <v>629</v>
      </c>
      <c r="J51" s="42" t="s">
        <v>721</v>
      </c>
      <c r="K51" s="42" t="s">
        <v>722</v>
      </c>
      <c r="L51" s="29">
        <f>VLOOKUP(C51,'New List Prices'!A:B,2,FALSE)</f>
        <v>7.0299999999999994</v>
      </c>
      <c r="M51" s="29">
        <f t="shared" si="6"/>
        <v>0</v>
      </c>
      <c r="O51" s="90"/>
    </row>
    <row r="52" spans="1:15" s="35" customFormat="1" ht="15" customHeight="1">
      <c r="A52" s="33" t="s">
        <v>613</v>
      </c>
      <c r="B52" s="34" t="s">
        <v>614</v>
      </c>
      <c r="C52" s="34" t="s">
        <v>615</v>
      </c>
      <c r="D52" s="39" t="s">
        <v>648</v>
      </c>
      <c r="E52" s="35" t="s">
        <v>616</v>
      </c>
      <c r="F52" s="40" t="s">
        <v>617</v>
      </c>
      <c r="G52" s="40" t="s">
        <v>618</v>
      </c>
      <c r="H52" s="41" t="s">
        <v>619</v>
      </c>
      <c r="I52" s="35" t="s">
        <v>620</v>
      </c>
      <c r="J52" s="42" t="s">
        <v>621</v>
      </c>
      <c r="K52" s="42" t="s">
        <v>622</v>
      </c>
      <c r="L52" s="35" t="s">
        <v>623</v>
      </c>
      <c r="M52" s="35" t="s">
        <v>624</v>
      </c>
      <c r="N52" s="27"/>
      <c r="O52" s="90"/>
    </row>
    <row r="53" spans="1:15">
      <c r="A53" s="37" t="s">
        <v>723</v>
      </c>
      <c r="B53" s="31" t="s">
        <v>632</v>
      </c>
      <c r="C53" s="38" t="s">
        <v>724</v>
      </c>
      <c r="D53" s="39"/>
      <c r="E53" s="25" t="s">
        <v>725</v>
      </c>
      <c r="F53" s="40">
        <v>50</v>
      </c>
      <c r="G53" s="40">
        <v>5600</v>
      </c>
      <c r="H53" s="41">
        <v>9.4E-2</v>
      </c>
      <c r="I53" s="25" t="s">
        <v>629</v>
      </c>
      <c r="J53" s="42" t="s">
        <v>726</v>
      </c>
      <c r="K53" s="42" t="s">
        <v>727</v>
      </c>
      <c r="L53" s="29">
        <f>VLOOKUP(C53,'New List Prices'!A:B,2,FALSE)</f>
        <v>6.05</v>
      </c>
      <c r="M53" s="29">
        <f t="shared" ref="M53:M55" si="7">L53*$B$17</f>
        <v>0</v>
      </c>
      <c r="O53" s="90"/>
    </row>
    <row r="54" spans="1:15">
      <c r="A54" s="37" t="s">
        <v>723</v>
      </c>
      <c r="B54" s="31">
        <v>2</v>
      </c>
      <c r="C54" s="38" t="s">
        <v>728</v>
      </c>
      <c r="D54" s="39"/>
      <c r="E54" s="25" t="s">
        <v>725</v>
      </c>
      <c r="F54" s="40">
        <v>25</v>
      </c>
      <c r="G54" s="40">
        <v>3600</v>
      </c>
      <c r="H54" s="41">
        <v>0.1464</v>
      </c>
      <c r="I54" s="25" t="s">
        <v>629</v>
      </c>
      <c r="J54" s="42" t="s">
        <v>729</v>
      </c>
      <c r="K54" s="42" t="s">
        <v>730</v>
      </c>
      <c r="L54" s="29">
        <f>VLOOKUP(C54,'New List Prices'!A:B,2,FALSE)</f>
        <v>3.8299999999999996</v>
      </c>
      <c r="M54" s="29">
        <f t="shared" si="7"/>
        <v>0</v>
      </c>
      <c r="O54" s="90"/>
    </row>
    <row r="55" spans="1:15">
      <c r="A55" s="37" t="s">
        <v>723</v>
      </c>
      <c r="B55" s="31" t="s">
        <v>693</v>
      </c>
      <c r="C55" s="38" t="s">
        <v>731</v>
      </c>
      <c r="D55" s="39"/>
      <c r="E55" s="25" t="s">
        <v>725</v>
      </c>
      <c r="F55" s="40">
        <v>50</v>
      </c>
      <c r="G55" s="40">
        <v>5600</v>
      </c>
      <c r="H55" s="41">
        <v>9.8000000000000004E-2</v>
      </c>
      <c r="I55" s="25" t="s">
        <v>629</v>
      </c>
      <c r="J55" s="42" t="s">
        <v>732</v>
      </c>
      <c r="K55" s="42" t="s">
        <v>733</v>
      </c>
      <c r="L55" s="29">
        <f>VLOOKUP(C55,'New List Prices'!A:B,2,FALSE)</f>
        <v>7.91</v>
      </c>
      <c r="M55" s="29">
        <f t="shared" si="7"/>
        <v>0</v>
      </c>
      <c r="O55" s="90"/>
    </row>
    <row r="56" spans="1:15">
      <c r="A56" s="33" t="s">
        <v>613</v>
      </c>
      <c r="B56" s="34" t="s">
        <v>614</v>
      </c>
      <c r="C56" s="34" t="s">
        <v>615</v>
      </c>
      <c r="D56" s="39" t="s">
        <v>648</v>
      </c>
      <c r="E56" s="35" t="s">
        <v>616</v>
      </c>
      <c r="F56" s="40" t="s">
        <v>617</v>
      </c>
      <c r="G56" s="40" t="s">
        <v>618</v>
      </c>
      <c r="H56" s="41" t="s">
        <v>619</v>
      </c>
      <c r="I56" s="35" t="s">
        <v>620</v>
      </c>
      <c r="J56" s="42" t="s">
        <v>621</v>
      </c>
      <c r="K56" s="42" t="s">
        <v>622</v>
      </c>
      <c r="L56" s="35" t="s">
        <v>623</v>
      </c>
      <c r="M56" s="35" t="s">
        <v>624</v>
      </c>
      <c r="O56" s="90"/>
    </row>
    <row r="57" spans="1:15">
      <c r="A57" s="37" t="s">
        <v>734</v>
      </c>
      <c r="B57" s="31">
        <v>1.5</v>
      </c>
      <c r="C57" s="38" t="s">
        <v>735</v>
      </c>
      <c r="D57" s="39"/>
      <c r="E57" s="25" t="s">
        <v>736</v>
      </c>
      <c r="F57" s="40">
        <v>50</v>
      </c>
      <c r="G57" s="40">
        <v>5600</v>
      </c>
      <c r="H57" s="41">
        <v>0.1452</v>
      </c>
      <c r="I57" s="25"/>
      <c r="J57" s="42" t="s">
        <v>737</v>
      </c>
      <c r="K57" s="42" t="s">
        <v>738</v>
      </c>
      <c r="L57" s="29">
        <f>VLOOKUP(C57,'New List Prices'!A:B,2,FALSE)</f>
        <v>10.51</v>
      </c>
      <c r="M57" s="29">
        <f>L57*$B$17</f>
        <v>0</v>
      </c>
      <c r="O57" s="90"/>
    </row>
    <row r="58" spans="1:15" s="35" customFormat="1" ht="15" customHeight="1">
      <c r="A58" s="33" t="s">
        <v>613</v>
      </c>
      <c r="B58" s="34" t="s">
        <v>614</v>
      </c>
      <c r="C58" s="34" t="s">
        <v>615</v>
      </c>
      <c r="D58" s="39" t="s">
        <v>648</v>
      </c>
      <c r="E58" s="35" t="s">
        <v>616</v>
      </c>
      <c r="F58" s="40" t="s">
        <v>617</v>
      </c>
      <c r="G58" s="40" t="s">
        <v>618</v>
      </c>
      <c r="H58" s="41" t="s">
        <v>619</v>
      </c>
      <c r="I58" s="35" t="s">
        <v>620</v>
      </c>
      <c r="J58" s="42" t="s">
        <v>621</v>
      </c>
      <c r="K58" s="42" t="s">
        <v>622</v>
      </c>
      <c r="L58" s="35" t="s">
        <v>623</v>
      </c>
      <c r="M58" s="35" t="s">
        <v>624</v>
      </c>
      <c r="N58" s="27"/>
      <c r="O58" s="90"/>
    </row>
    <row r="59" spans="1:15">
      <c r="A59" s="37" t="s">
        <v>739</v>
      </c>
      <c r="B59" s="31" t="s">
        <v>632</v>
      </c>
      <c r="C59" s="38" t="s">
        <v>740</v>
      </c>
      <c r="D59" s="39"/>
      <c r="E59" s="37" t="s">
        <v>741</v>
      </c>
      <c r="F59" s="40">
        <v>50</v>
      </c>
      <c r="G59" s="40">
        <v>7200</v>
      </c>
      <c r="H59" s="41">
        <v>7.0000000000000007E-2</v>
      </c>
      <c r="I59" s="25" t="s">
        <v>629</v>
      </c>
      <c r="J59" s="42" t="s">
        <v>742</v>
      </c>
      <c r="K59" s="42" t="s">
        <v>743</v>
      </c>
      <c r="L59" s="29">
        <f>VLOOKUP(C59,'New List Prices'!A:B,2,FALSE)</f>
        <v>4.8899999999999997</v>
      </c>
      <c r="M59" s="29">
        <f t="shared" ref="M59:M62" si="8">L59*$B$17</f>
        <v>0</v>
      </c>
      <c r="O59" s="90"/>
    </row>
    <row r="60" spans="1:15">
      <c r="A60" s="37" t="s">
        <v>739</v>
      </c>
      <c r="B60" s="31">
        <v>2</v>
      </c>
      <c r="C60" s="38" t="s">
        <v>744</v>
      </c>
      <c r="D60" s="39"/>
      <c r="E60" s="37" t="s">
        <v>741</v>
      </c>
      <c r="F60" s="40">
        <v>50</v>
      </c>
      <c r="G60" s="40">
        <v>4000</v>
      </c>
      <c r="H60" s="41">
        <v>0.104</v>
      </c>
      <c r="I60" s="25" t="s">
        <v>629</v>
      </c>
      <c r="J60" s="42" t="s">
        <v>745</v>
      </c>
      <c r="K60" s="42" t="s">
        <v>746</v>
      </c>
      <c r="L60" s="29">
        <f>VLOOKUP(C60,'New List Prices'!A:B,2,FALSE)</f>
        <v>6.77</v>
      </c>
      <c r="M60" s="29">
        <f t="shared" si="8"/>
        <v>0</v>
      </c>
      <c r="O60" s="90"/>
    </row>
    <row r="61" spans="1:15">
      <c r="A61" s="37" t="s">
        <v>739</v>
      </c>
      <c r="B61" s="31">
        <v>3</v>
      </c>
      <c r="C61" s="38" t="s">
        <v>747</v>
      </c>
      <c r="D61" s="39"/>
      <c r="E61" s="37" t="s">
        <v>741</v>
      </c>
      <c r="F61" s="40">
        <v>25</v>
      </c>
      <c r="G61" s="40">
        <v>1225</v>
      </c>
      <c r="H61" s="41">
        <v>0.33600000000000002</v>
      </c>
      <c r="I61" s="25" t="s">
        <v>629</v>
      </c>
      <c r="J61" s="42" t="s">
        <v>748</v>
      </c>
      <c r="K61" s="42" t="s">
        <v>749</v>
      </c>
      <c r="L61" s="29">
        <f>VLOOKUP(C61,'New List Prices'!A:B,2,FALSE)</f>
        <v>17.07</v>
      </c>
      <c r="M61" s="29">
        <f t="shared" si="8"/>
        <v>0</v>
      </c>
      <c r="O61" s="90"/>
    </row>
    <row r="62" spans="1:15">
      <c r="A62" s="37" t="s">
        <v>739</v>
      </c>
      <c r="B62" s="31">
        <v>4</v>
      </c>
      <c r="C62" s="38" t="s">
        <v>750</v>
      </c>
      <c r="D62" s="39"/>
      <c r="E62" s="37" t="s">
        <v>741</v>
      </c>
      <c r="F62" s="40">
        <v>10</v>
      </c>
      <c r="G62" s="40">
        <v>560</v>
      </c>
      <c r="H62" s="41">
        <v>0.52700000000000002</v>
      </c>
      <c r="I62" s="25" t="s">
        <v>629</v>
      </c>
      <c r="J62" s="42" t="s">
        <v>751</v>
      </c>
      <c r="K62" s="42" t="s">
        <v>752</v>
      </c>
      <c r="L62" s="29">
        <f>VLOOKUP(C62,'New List Prices'!A:B,2,FALSE)</f>
        <v>31.98</v>
      </c>
      <c r="M62" s="29">
        <f t="shared" si="8"/>
        <v>0</v>
      </c>
      <c r="O62" s="90"/>
    </row>
    <row r="63" spans="1:15" s="35" customFormat="1" ht="15" customHeight="1">
      <c r="A63" s="33" t="s">
        <v>613</v>
      </c>
      <c r="B63" s="34" t="s">
        <v>614</v>
      </c>
      <c r="C63" s="34" t="s">
        <v>615</v>
      </c>
      <c r="D63" s="39" t="s">
        <v>648</v>
      </c>
      <c r="E63" s="35" t="s">
        <v>616</v>
      </c>
      <c r="F63" s="40" t="s">
        <v>617</v>
      </c>
      <c r="G63" s="40" t="s">
        <v>618</v>
      </c>
      <c r="H63" s="41" t="s">
        <v>619</v>
      </c>
      <c r="I63" s="35" t="s">
        <v>620</v>
      </c>
      <c r="J63" s="42" t="s">
        <v>621</v>
      </c>
      <c r="K63" s="42" t="s">
        <v>622</v>
      </c>
      <c r="L63" s="35" t="s">
        <v>623</v>
      </c>
      <c r="M63" s="35" t="s">
        <v>624</v>
      </c>
      <c r="N63" s="27"/>
      <c r="O63" s="90"/>
    </row>
    <row r="64" spans="1:15">
      <c r="A64" s="37" t="s">
        <v>753</v>
      </c>
      <c r="B64" s="31" t="s">
        <v>632</v>
      </c>
      <c r="C64" s="38" t="s">
        <v>754</v>
      </c>
      <c r="D64" s="39"/>
      <c r="E64" s="37" t="s">
        <v>755</v>
      </c>
      <c r="F64" s="40">
        <v>50</v>
      </c>
      <c r="G64" s="40">
        <v>5600</v>
      </c>
      <c r="H64" s="41">
        <v>0.11</v>
      </c>
      <c r="I64" s="25" t="s">
        <v>629</v>
      </c>
      <c r="J64" s="42" t="s">
        <v>756</v>
      </c>
      <c r="K64" s="42" t="s">
        <v>757</v>
      </c>
      <c r="L64" s="29">
        <f>VLOOKUP(C64,'New List Prices'!A:B,2,FALSE)</f>
        <v>8.1999999999999993</v>
      </c>
      <c r="M64" s="29">
        <f t="shared" ref="M64:M67" si="9">L64*$B$17</f>
        <v>0</v>
      </c>
      <c r="O64" s="90"/>
    </row>
    <row r="65" spans="1:15">
      <c r="A65" s="37" t="s">
        <v>753</v>
      </c>
      <c r="B65" s="31">
        <v>2</v>
      </c>
      <c r="C65" s="38" t="s">
        <v>758</v>
      </c>
      <c r="D65" s="39"/>
      <c r="E65" s="37" t="s">
        <v>755</v>
      </c>
      <c r="F65" s="40">
        <v>50</v>
      </c>
      <c r="G65" s="40">
        <v>2800</v>
      </c>
      <c r="H65" s="41">
        <v>0.154</v>
      </c>
      <c r="I65" s="25" t="s">
        <v>629</v>
      </c>
      <c r="J65" s="42" t="s">
        <v>759</v>
      </c>
      <c r="K65" s="42" t="s">
        <v>760</v>
      </c>
      <c r="L65" s="29">
        <f>VLOOKUP(C65,'New List Prices'!A:B,2,FALSE)</f>
        <v>10.379999999999999</v>
      </c>
      <c r="M65" s="29">
        <f t="shared" si="9"/>
        <v>0</v>
      </c>
      <c r="O65" s="90"/>
    </row>
    <row r="66" spans="1:15">
      <c r="A66" s="37" t="s">
        <v>753</v>
      </c>
      <c r="B66" s="31">
        <v>3</v>
      </c>
      <c r="C66" s="38" t="s">
        <v>761</v>
      </c>
      <c r="D66" s="39"/>
      <c r="E66" s="37" t="s">
        <v>755</v>
      </c>
      <c r="F66" s="40">
        <v>25</v>
      </c>
      <c r="G66" s="40">
        <v>875</v>
      </c>
      <c r="H66" s="41">
        <v>0.48799999999999999</v>
      </c>
      <c r="I66" s="25" t="s">
        <v>629</v>
      </c>
      <c r="J66" s="42" t="s">
        <v>762</v>
      </c>
      <c r="K66" s="42" t="s">
        <v>763</v>
      </c>
      <c r="L66" s="29">
        <f>VLOOKUP(C66,'New List Prices'!A:B,2,FALSE)</f>
        <v>22.930000000000003</v>
      </c>
      <c r="M66" s="29">
        <f t="shared" si="9"/>
        <v>0</v>
      </c>
      <c r="O66" s="90"/>
    </row>
    <row r="67" spans="1:15">
      <c r="A67" s="37" t="s">
        <v>753</v>
      </c>
      <c r="B67" s="31">
        <v>4</v>
      </c>
      <c r="C67" s="38" t="s">
        <v>764</v>
      </c>
      <c r="D67" s="39"/>
      <c r="E67" s="37" t="s">
        <v>755</v>
      </c>
      <c r="F67" s="40">
        <v>10</v>
      </c>
      <c r="G67" s="40">
        <v>560</v>
      </c>
      <c r="H67" s="41">
        <v>0.90500000000000003</v>
      </c>
      <c r="I67" s="25" t="s">
        <v>629</v>
      </c>
      <c r="J67" s="42" t="s">
        <v>765</v>
      </c>
      <c r="K67" s="42" t="s">
        <v>766</v>
      </c>
      <c r="L67" s="29">
        <f>VLOOKUP(C67,'New List Prices'!A:B,2,FALSE)</f>
        <v>42.129999999999995</v>
      </c>
      <c r="M67" s="29">
        <f t="shared" si="9"/>
        <v>0</v>
      </c>
      <c r="O67" s="90"/>
    </row>
    <row r="68" spans="1:15" s="35" customFormat="1" ht="15" customHeight="1">
      <c r="A68" s="33" t="s">
        <v>613</v>
      </c>
      <c r="B68" s="34" t="s">
        <v>614</v>
      </c>
      <c r="C68" s="34" t="s">
        <v>615</v>
      </c>
      <c r="D68" s="39" t="s">
        <v>648</v>
      </c>
      <c r="E68" s="35" t="s">
        <v>616</v>
      </c>
      <c r="F68" s="40" t="s">
        <v>617</v>
      </c>
      <c r="G68" s="40" t="s">
        <v>618</v>
      </c>
      <c r="H68" s="41" t="s">
        <v>619</v>
      </c>
      <c r="I68" s="35" t="s">
        <v>620</v>
      </c>
      <c r="J68" s="42" t="s">
        <v>621</v>
      </c>
      <c r="K68" s="42" t="s">
        <v>622</v>
      </c>
      <c r="L68" s="35" t="s">
        <v>623</v>
      </c>
      <c r="M68" s="35" t="s">
        <v>624</v>
      </c>
      <c r="N68" s="27"/>
      <c r="O68" s="90"/>
    </row>
    <row r="69" spans="1:15">
      <c r="A69" s="37" t="s">
        <v>767</v>
      </c>
      <c r="B69" s="31" t="s">
        <v>632</v>
      </c>
      <c r="C69" s="38" t="s">
        <v>768</v>
      </c>
      <c r="D69" s="39"/>
      <c r="E69" s="37" t="s">
        <v>769</v>
      </c>
      <c r="F69" s="40">
        <v>50</v>
      </c>
      <c r="G69" s="40">
        <v>7200</v>
      </c>
      <c r="H69" s="41">
        <v>4.5999999999999999E-2</v>
      </c>
      <c r="I69" s="25" t="s">
        <v>629</v>
      </c>
      <c r="J69" s="42" t="s">
        <v>770</v>
      </c>
      <c r="K69" s="42" t="s">
        <v>771</v>
      </c>
      <c r="L69" s="29">
        <f>VLOOKUP(C69,'New List Prices'!A:B,2,FALSE)</f>
        <v>3.3</v>
      </c>
      <c r="M69" s="29">
        <f t="shared" ref="M69:M75" si="10">L69*$B$17</f>
        <v>0</v>
      </c>
      <c r="O69" s="90"/>
    </row>
    <row r="70" spans="1:15">
      <c r="A70" s="37" t="s">
        <v>767</v>
      </c>
      <c r="B70" s="31">
        <v>2</v>
      </c>
      <c r="C70" s="38" t="s">
        <v>772</v>
      </c>
      <c r="D70" s="39"/>
      <c r="E70" s="37" t="s">
        <v>769</v>
      </c>
      <c r="F70" s="40">
        <v>50</v>
      </c>
      <c r="G70" s="40">
        <v>7200</v>
      </c>
      <c r="H70" s="41">
        <v>6.6000000000000003E-2</v>
      </c>
      <c r="I70" s="25" t="s">
        <v>629</v>
      </c>
      <c r="J70" s="42" t="s">
        <v>773</v>
      </c>
      <c r="K70" s="42" t="s">
        <v>774</v>
      </c>
      <c r="L70" s="29">
        <f>VLOOKUP(C70,'New List Prices'!A:B,2,FALSE)</f>
        <v>3.61</v>
      </c>
      <c r="M70" s="29">
        <f t="shared" si="10"/>
        <v>0</v>
      </c>
      <c r="O70" s="90"/>
    </row>
    <row r="71" spans="1:15">
      <c r="A71" s="38" t="s">
        <v>767</v>
      </c>
      <c r="B71" s="45" t="s">
        <v>775</v>
      </c>
      <c r="C71" s="46" t="s">
        <v>776</v>
      </c>
      <c r="D71" s="39"/>
      <c r="E71" s="37" t="s">
        <v>769</v>
      </c>
      <c r="F71" s="40">
        <v>25</v>
      </c>
      <c r="G71" s="40">
        <v>3600</v>
      </c>
      <c r="H71" s="41">
        <v>0.128</v>
      </c>
      <c r="I71" s="44" t="s">
        <v>629</v>
      </c>
      <c r="J71" s="42" t="s">
        <v>777</v>
      </c>
      <c r="K71" s="42" t="s">
        <v>778</v>
      </c>
      <c r="L71" s="29">
        <f>VLOOKUP(C71,'New List Prices'!A:B,2,FALSE)</f>
        <v>11.03</v>
      </c>
      <c r="M71" s="29">
        <f t="shared" si="10"/>
        <v>0</v>
      </c>
      <c r="O71" s="90"/>
    </row>
    <row r="72" spans="1:15">
      <c r="A72" s="37" t="s">
        <v>767</v>
      </c>
      <c r="B72" s="31">
        <v>3</v>
      </c>
      <c r="C72" s="38" t="s">
        <v>779</v>
      </c>
      <c r="D72" s="39"/>
      <c r="E72" s="37" t="s">
        <v>769</v>
      </c>
      <c r="F72" s="40">
        <v>25</v>
      </c>
      <c r="G72" s="40">
        <v>3600</v>
      </c>
      <c r="H72" s="41">
        <v>0.152</v>
      </c>
      <c r="I72" s="25" t="s">
        <v>629</v>
      </c>
      <c r="J72" s="42" t="s">
        <v>780</v>
      </c>
      <c r="K72" s="42" t="s">
        <v>781</v>
      </c>
      <c r="L72" s="29">
        <f>VLOOKUP(C72,'New List Prices'!A:B,2,FALSE)</f>
        <v>5.87</v>
      </c>
      <c r="M72" s="29">
        <f t="shared" si="10"/>
        <v>0</v>
      </c>
      <c r="O72" s="90"/>
    </row>
    <row r="73" spans="1:15">
      <c r="A73" s="37" t="s">
        <v>767</v>
      </c>
      <c r="B73" s="31">
        <v>3.5</v>
      </c>
      <c r="C73" s="38" t="s">
        <v>782</v>
      </c>
      <c r="D73" s="39"/>
      <c r="E73" s="37" t="s">
        <v>769</v>
      </c>
      <c r="F73" s="40">
        <v>30</v>
      </c>
      <c r="G73" s="40">
        <v>3360</v>
      </c>
      <c r="H73" s="41">
        <v>0.19</v>
      </c>
      <c r="I73" s="25" t="s">
        <v>629</v>
      </c>
      <c r="J73" s="42" t="s">
        <v>783</v>
      </c>
      <c r="K73" s="42" t="s">
        <v>784</v>
      </c>
      <c r="L73" s="29">
        <f>VLOOKUP(C73,'New List Prices'!A:B,2,FALSE)</f>
        <v>23.89</v>
      </c>
      <c r="M73" s="29">
        <f t="shared" si="10"/>
        <v>0</v>
      </c>
      <c r="O73" s="90"/>
    </row>
    <row r="74" spans="1:15">
      <c r="A74" s="37" t="s">
        <v>767</v>
      </c>
      <c r="B74" s="31">
        <v>4</v>
      </c>
      <c r="C74" s="38" t="s">
        <v>785</v>
      </c>
      <c r="D74" s="39"/>
      <c r="E74" s="37" t="s">
        <v>769</v>
      </c>
      <c r="F74" s="40">
        <v>30</v>
      </c>
      <c r="G74" s="40">
        <v>2400</v>
      </c>
      <c r="H74" s="41">
        <v>0.24</v>
      </c>
      <c r="I74" s="25" t="s">
        <v>629</v>
      </c>
      <c r="J74" s="42" t="s">
        <v>786</v>
      </c>
      <c r="K74" s="42" t="s">
        <v>787</v>
      </c>
      <c r="L74" s="29">
        <f>VLOOKUP(C74,'New List Prices'!A:B,2,FALSE)</f>
        <v>10.16</v>
      </c>
      <c r="M74" s="29">
        <f t="shared" si="10"/>
        <v>0</v>
      </c>
      <c r="O74" s="90"/>
    </row>
    <row r="75" spans="1:15">
      <c r="A75" s="37" t="s">
        <v>767</v>
      </c>
      <c r="B75" s="31">
        <v>6</v>
      </c>
      <c r="C75" s="38" t="s">
        <v>788</v>
      </c>
      <c r="D75" s="39"/>
      <c r="E75" s="37" t="s">
        <v>769</v>
      </c>
      <c r="F75" s="40">
        <v>10</v>
      </c>
      <c r="G75" s="40">
        <v>800</v>
      </c>
      <c r="H75" s="41">
        <v>0.54</v>
      </c>
      <c r="I75" s="25" t="s">
        <v>629</v>
      </c>
      <c r="J75" s="42" t="s">
        <v>789</v>
      </c>
      <c r="K75" s="42" t="s">
        <v>790</v>
      </c>
      <c r="L75" s="29">
        <f>VLOOKUP(C75,'New List Prices'!A:B,2,FALSE)</f>
        <v>34.379999999999995</v>
      </c>
      <c r="M75" s="29">
        <f t="shared" si="10"/>
        <v>0</v>
      </c>
      <c r="O75" s="90"/>
    </row>
    <row r="76" spans="1:15" s="35" customFormat="1" ht="15" customHeight="1">
      <c r="A76" s="33" t="s">
        <v>613</v>
      </c>
      <c r="B76" s="34" t="s">
        <v>614</v>
      </c>
      <c r="C76" s="34" t="s">
        <v>615</v>
      </c>
      <c r="D76" s="39" t="s">
        <v>648</v>
      </c>
      <c r="E76" s="35" t="s">
        <v>616</v>
      </c>
      <c r="F76" s="40" t="s">
        <v>617</v>
      </c>
      <c r="G76" s="40" t="s">
        <v>618</v>
      </c>
      <c r="H76" s="41" t="s">
        <v>619</v>
      </c>
      <c r="I76" s="35" t="s">
        <v>620</v>
      </c>
      <c r="J76" s="42" t="s">
        <v>621</v>
      </c>
      <c r="K76" s="42" t="s">
        <v>622</v>
      </c>
      <c r="L76" s="35" t="s">
        <v>623</v>
      </c>
      <c r="M76" s="35" t="s">
        <v>624</v>
      </c>
      <c r="N76" s="27"/>
      <c r="O76" s="90"/>
    </row>
    <row r="77" spans="1:15">
      <c r="A77" s="37" t="s">
        <v>791</v>
      </c>
      <c r="B77" s="31" t="s">
        <v>693</v>
      </c>
      <c r="C77" s="38" t="s">
        <v>792</v>
      </c>
      <c r="D77" s="39"/>
      <c r="E77" s="37" t="s">
        <v>793</v>
      </c>
      <c r="F77" s="40">
        <v>100</v>
      </c>
      <c r="G77" s="40">
        <v>14400</v>
      </c>
      <c r="H77" s="41">
        <v>2.4E-2</v>
      </c>
      <c r="I77" s="25" t="s">
        <v>629</v>
      </c>
      <c r="J77" s="42" t="s">
        <v>794</v>
      </c>
      <c r="K77" s="42" t="s">
        <v>795</v>
      </c>
      <c r="L77" s="29">
        <f>VLOOKUP(C77,'New List Prices'!A:B,2,FALSE)</f>
        <v>13.35</v>
      </c>
      <c r="M77" s="29">
        <f t="shared" ref="M77:M83" si="11">L77*$B$17</f>
        <v>0</v>
      </c>
      <c r="O77" s="90"/>
    </row>
    <row r="78" spans="1:15">
      <c r="A78" s="37" t="s">
        <v>791</v>
      </c>
      <c r="B78" s="31" t="s">
        <v>796</v>
      </c>
      <c r="C78" s="38" t="s">
        <v>797</v>
      </c>
      <c r="D78" s="39"/>
      <c r="E78" s="37" t="s">
        <v>793</v>
      </c>
      <c r="F78" s="40">
        <v>50</v>
      </c>
      <c r="G78" s="40">
        <v>7200</v>
      </c>
      <c r="H78" s="41">
        <v>0.09</v>
      </c>
      <c r="I78" s="25" t="s">
        <v>629</v>
      </c>
      <c r="J78" s="42" t="s">
        <v>798</v>
      </c>
      <c r="K78" s="42" t="s">
        <v>799</v>
      </c>
      <c r="L78" s="29">
        <f>VLOOKUP(C78,'New List Prices'!A:B,2,FALSE)</f>
        <v>6.3199999999999994</v>
      </c>
      <c r="M78" s="29">
        <f t="shared" si="11"/>
        <v>0</v>
      </c>
      <c r="O78" s="90"/>
    </row>
    <row r="79" spans="1:15">
      <c r="A79" s="37" t="s">
        <v>791</v>
      </c>
      <c r="B79" s="31" t="s">
        <v>667</v>
      </c>
      <c r="C79" s="38" t="s">
        <v>800</v>
      </c>
      <c r="D79" s="39"/>
      <c r="E79" s="37" t="s">
        <v>793</v>
      </c>
      <c r="F79" s="40">
        <v>50</v>
      </c>
      <c r="G79" s="40">
        <v>7200</v>
      </c>
      <c r="H79" s="41">
        <v>0.06</v>
      </c>
      <c r="I79" s="25" t="s">
        <v>629</v>
      </c>
      <c r="J79" s="42" t="s">
        <v>801</v>
      </c>
      <c r="K79" s="42" t="s">
        <v>802</v>
      </c>
      <c r="L79" s="29">
        <f>VLOOKUP(C79,'New List Prices'!A:B,2,FALSE)</f>
        <v>3.55</v>
      </c>
      <c r="M79" s="29">
        <f t="shared" si="11"/>
        <v>0</v>
      </c>
      <c r="O79" s="90"/>
    </row>
    <row r="80" spans="1:15">
      <c r="A80" s="37" t="s">
        <v>791</v>
      </c>
      <c r="B80" s="31" t="s">
        <v>672</v>
      </c>
      <c r="C80" s="38" t="s">
        <v>803</v>
      </c>
      <c r="D80" s="39"/>
      <c r="E80" s="37" t="s">
        <v>793</v>
      </c>
      <c r="F80" s="40">
        <v>30</v>
      </c>
      <c r="G80" s="40">
        <v>2400</v>
      </c>
      <c r="H80" s="41">
        <v>0.214</v>
      </c>
      <c r="I80" s="25" t="s">
        <v>629</v>
      </c>
      <c r="J80" s="42" t="s">
        <v>804</v>
      </c>
      <c r="K80" s="42" t="s">
        <v>805</v>
      </c>
      <c r="L80" s="29">
        <f>VLOOKUP(C80,'New List Prices'!A:B,2,FALSE)</f>
        <v>15.49</v>
      </c>
      <c r="M80" s="29">
        <f t="shared" si="11"/>
        <v>0</v>
      </c>
      <c r="O80" s="90"/>
    </row>
    <row r="81" spans="1:15">
      <c r="A81" s="37" t="s">
        <v>791</v>
      </c>
      <c r="B81" s="31" t="s">
        <v>676</v>
      </c>
      <c r="C81" s="38" t="s">
        <v>806</v>
      </c>
      <c r="D81" s="39"/>
      <c r="E81" s="37" t="s">
        <v>793</v>
      </c>
      <c r="F81" s="40">
        <v>30</v>
      </c>
      <c r="G81" s="40">
        <v>2400</v>
      </c>
      <c r="H81" s="41">
        <v>0.22800000000000001</v>
      </c>
      <c r="I81" s="25" t="s">
        <v>629</v>
      </c>
      <c r="J81" s="42" t="s">
        <v>807</v>
      </c>
      <c r="K81" s="42" t="s">
        <v>808</v>
      </c>
      <c r="L81" s="29">
        <f>VLOOKUP(C81,'New List Prices'!A:B,2,FALSE)</f>
        <v>9.69</v>
      </c>
      <c r="M81" s="29">
        <f t="shared" si="11"/>
        <v>0</v>
      </c>
      <c r="O81" s="90"/>
    </row>
    <row r="82" spans="1:15">
      <c r="A82" s="37" t="s">
        <v>791</v>
      </c>
      <c r="B82" s="31" t="s">
        <v>680</v>
      </c>
      <c r="C82" s="38" t="s">
        <v>809</v>
      </c>
      <c r="D82" s="39"/>
      <c r="E82" s="37" t="s">
        <v>793</v>
      </c>
      <c r="F82" s="40">
        <v>30</v>
      </c>
      <c r="G82" s="40">
        <v>1470</v>
      </c>
      <c r="H82" s="41">
        <v>0.45</v>
      </c>
      <c r="I82" s="25" t="s">
        <v>629</v>
      </c>
      <c r="J82" s="42" t="s">
        <v>810</v>
      </c>
      <c r="K82" s="42" t="s">
        <v>811</v>
      </c>
      <c r="L82" s="29">
        <f>VLOOKUP(C82,'New List Prices'!A:B,2,FALSE)</f>
        <v>28.78</v>
      </c>
      <c r="M82" s="29">
        <f t="shared" si="11"/>
        <v>0</v>
      </c>
      <c r="O82" s="90"/>
    </row>
    <row r="83" spans="1:15">
      <c r="A83" s="37" t="s">
        <v>791</v>
      </c>
      <c r="B83" s="31" t="s">
        <v>684</v>
      </c>
      <c r="C83" s="38" t="s">
        <v>812</v>
      </c>
      <c r="D83" s="39"/>
      <c r="E83" s="37" t="s">
        <v>793</v>
      </c>
      <c r="F83" s="40">
        <v>30</v>
      </c>
      <c r="G83" s="40">
        <v>1470</v>
      </c>
      <c r="H83" s="41">
        <v>0.36099999999999999</v>
      </c>
      <c r="I83" s="25" t="s">
        <v>629</v>
      </c>
      <c r="J83" s="42" t="s">
        <v>813</v>
      </c>
      <c r="K83" s="42" t="s">
        <v>814</v>
      </c>
      <c r="L83" s="29">
        <f>VLOOKUP(C83,'New List Prices'!A:B,2,FALSE)</f>
        <v>15.25</v>
      </c>
      <c r="M83" s="29">
        <f t="shared" si="11"/>
        <v>0</v>
      </c>
      <c r="O83" s="90"/>
    </row>
    <row r="84" spans="1:15" s="35" customFormat="1" ht="15" customHeight="1">
      <c r="A84" s="33" t="s">
        <v>613</v>
      </c>
      <c r="B84" s="34" t="s">
        <v>614</v>
      </c>
      <c r="C84" s="34" t="s">
        <v>615</v>
      </c>
      <c r="D84" s="39" t="s">
        <v>648</v>
      </c>
      <c r="E84" s="35" t="s">
        <v>616</v>
      </c>
      <c r="F84" s="40" t="s">
        <v>617</v>
      </c>
      <c r="G84" s="40" t="s">
        <v>618</v>
      </c>
      <c r="H84" s="41" t="s">
        <v>619</v>
      </c>
      <c r="I84" s="35" t="s">
        <v>620</v>
      </c>
      <c r="J84" s="42" t="s">
        <v>621</v>
      </c>
      <c r="K84" s="42" t="s">
        <v>622</v>
      </c>
      <c r="L84" s="35" t="s">
        <v>623</v>
      </c>
      <c r="M84" s="35" t="s">
        <v>624</v>
      </c>
      <c r="N84" s="27"/>
      <c r="O84" s="90"/>
    </row>
    <row r="85" spans="1:15">
      <c r="A85" s="37" t="s">
        <v>815</v>
      </c>
      <c r="B85" s="31" t="s">
        <v>816</v>
      </c>
      <c r="C85" s="38" t="s">
        <v>817</v>
      </c>
      <c r="D85" s="39"/>
      <c r="E85" s="37" t="s">
        <v>818</v>
      </c>
      <c r="F85" s="40">
        <v>10</v>
      </c>
      <c r="G85" s="40">
        <v>490</v>
      </c>
      <c r="H85" s="41">
        <v>1.423</v>
      </c>
      <c r="I85" s="25" t="s">
        <v>629</v>
      </c>
      <c r="J85" s="42" t="s">
        <v>819</v>
      </c>
      <c r="K85" s="42" t="s">
        <v>820</v>
      </c>
      <c r="L85" s="29">
        <f>VLOOKUP(C85,'New List Prices'!A:B,2,FALSE)</f>
        <v>80.81</v>
      </c>
      <c r="M85" s="29">
        <f>L85*$B$17</f>
        <v>0</v>
      </c>
      <c r="O85" s="90"/>
    </row>
    <row r="86" spans="1:15" s="35" customFormat="1" ht="15" customHeight="1">
      <c r="A86" s="33" t="s">
        <v>613</v>
      </c>
      <c r="B86" s="34" t="s">
        <v>614</v>
      </c>
      <c r="C86" s="34" t="s">
        <v>615</v>
      </c>
      <c r="D86" s="39" t="s">
        <v>648</v>
      </c>
      <c r="E86" s="35" t="s">
        <v>616</v>
      </c>
      <c r="F86" s="40" t="s">
        <v>617</v>
      </c>
      <c r="G86" s="40" t="s">
        <v>618</v>
      </c>
      <c r="H86" s="41" t="s">
        <v>619</v>
      </c>
      <c r="I86" s="35" t="s">
        <v>620</v>
      </c>
      <c r="J86" s="42" t="s">
        <v>621</v>
      </c>
      <c r="K86" s="42" t="s">
        <v>622</v>
      </c>
      <c r="L86" s="35" t="s">
        <v>623</v>
      </c>
      <c r="M86" s="35" t="s">
        <v>624</v>
      </c>
      <c r="N86" s="27"/>
      <c r="O86" s="90"/>
    </row>
    <row r="87" spans="1:15">
      <c r="A87" s="37" t="s">
        <v>821</v>
      </c>
      <c r="B87" s="31" t="s">
        <v>667</v>
      </c>
      <c r="C87" s="38" t="s">
        <v>822</v>
      </c>
      <c r="D87" s="39"/>
      <c r="E87" s="37" t="s">
        <v>823</v>
      </c>
      <c r="F87" s="40">
        <v>50</v>
      </c>
      <c r="G87" s="40">
        <v>7200</v>
      </c>
      <c r="H87" s="41">
        <v>8.4000000000000005E-2</v>
      </c>
      <c r="I87" s="25" t="s">
        <v>629</v>
      </c>
      <c r="J87" s="42" t="s">
        <v>824</v>
      </c>
      <c r="K87" s="42" t="s">
        <v>825</v>
      </c>
      <c r="L87" s="29">
        <f>VLOOKUP(C87,'New List Prices'!A:B,2,FALSE)</f>
        <v>11.85</v>
      </c>
      <c r="M87" s="29">
        <f>L87*$B$17</f>
        <v>0</v>
      </c>
      <c r="O87" s="90"/>
    </row>
    <row r="88" spans="1:15" s="35" customFormat="1" ht="15" customHeight="1">
      <c r="A88" s="33" t="s">
        <v>613</v>
      </c>
      <c r="B88" s="34" t="s">
        <v>614</v>
      </c>
      <c r="C88" s="34" t="s">
        <v>615</v>
      </c>
      <c r="D88" s="39" t="s">
        <v>648</v>
      </c>
      <c r="E88" s="35" t="s">
        <v>616</v>
      </c>
      <c r="F88" s="40" t="s">
        <v>617</v>
      </c>
      <c r="G88" s="40" t="s">
        <v>618</v>
      </c>
      <c r="H88" s="41" t="s">
        <v>619</v>
      </c>
      <c r="I88" s="35" t="s">
        <v>620</v>
      </c>
      <c r="J88" s="42" t="s">
        <v>621</v>
      </c>
      <c r="K88" s="42" t="s">
        <v>622</v>
      </c>
      <c r="L88" s="35" t="s">
        <v>623</v>
      </c>
      <c r="M88" s="35" t="s">
        <v>624</v>
      </c>
      <c r="N88" s="27"/>
      <c r="O88" s="90"/>
    </row>
    <row r="89" spans="1:15">
      <c r="A89" s="37" t="s">
        <v>826</v>
      </c>
      <c r="B89" s="31" t="s">
        <v>632</v>
      </c>
      <c r="C89" s="38" t="s">
        <v>827</v>
      </c>
      <c r="D89" s="39"/>
      <c r="E89" s="37" t="s">
        <v>828</v>
      </c>
      <c r="F89" s="40">
        <v>50</v>
      </c>
      <c r="G89" s="40">
        <v>5600</v>
      </c>
      <c r="H89" s="41">
        <v>6.2E-2</v>
      </c>
      <c r="I89" s="25" t="s">
        <v>629</v>
      </c>
      <c r="J89" s="42" t="s">
        <v>829</v>
      </c>
      <c r="K89" s="42" t="s">
        <v>830</v>
      </c>
      <c r="L89" s="29">
        <f>VLOOKUP(C89,'New List Prices'!A:B,2,FALSE)</f>
        <v>3.3899999999999997</v>
      </c>
      <c r="M89" s="29">
        <f t="shared" ref="M89:M92" si="12">L89*$B$17</f>
        <v>0</v>
      </c>
      <c r="O89" s="90"/>
    </row>
    <row r="90" spans="1:15">
      <c r="A90" s="37" t="s">
        <v>826</v>
      </c>
      <c r="B90" s="31">
        <v>2</v>
      </c>
      <c r="C90" s="38" t="s">
        <v>831</v>
      </c>
      <c r="D90" s="39"/>
      <c r="E90" s="37" t="s">
        <v>828</v>
      </c>
      <c r="F90" s="40">
        <v>50</v>
      </c>
      <c r="G90" s="40">
        <v>5600</v>
      </c>
      <c r="H90" s="41">
        <v>9.4E-2</v>
      </c>
      <c r="I90" s="25" t="s">
        <v>629</v>
      </c>
      <c r="J90" s="42" t="s">
        <v>832</v>
      </c>
      <c r="K90" s="42" t="s">
        <v>833</v>
      </c>
      <c r="L90" s="29">
        <f>VLOOKUP(C90,'New List Prices'!A:B,2,FALSE)</f>
        <v>5.92</v>
      </c>
      <c r="M90" s="29">
        <f t="shared" si="12"/>
        <v>0</v>
      </c>
      <c r="O90" s="90"/>
    </row>
    <row r="91" spans="1:15">
      <c r="A91" s="37" t="s">
        <v>826</v>
      </c>
      <c r="B91" s="31">
        <v>3</v>
      </c>
      <c r="C91" s="38" t="s">
        <v>834</v>
      </c>
      <c r="D91" s="39"/>
      <c r="E91" s="37" t="s">
        <v>828</v>
      </c>
      <c r="F91" s="40">
        <v>25</v>
      </c>
      <c r="G91" s="40">
        <v>1400</v>
      </c>
      <c r="H91" s="41">
        <v>0.28000000000000003</v>
      </c>
      <c r="I91" s="25" t="s">
        <v>629</v>
      </c>
      <c r="J91" s="42" t="s">
        <v>835</v>
      </c>
      <c r="K91" s="42" t="s">
        <v>836</v>
      </c>
      <c r="L91" s="29">
        <f>VLOOKUP(C91,'New List Prices'!A:B,2,FALSE)</f>
        <v>15.86</v>
      </c>
      <c r="M91" s="29">
        <f t="shared" si="12"/>
        <v>0</v>
      </c>
      <c r="O91" s="90"/>
    </row>
    <row r="92" spans="1:15">
      <c r="A92" s="37" t="s">
        <v>826</v>
      </c>
      <c r="B92" s="31">
        <v>4</v>
      </c>
      <c r="C92" s="38" t="s">
        <v>837</v>
      </c>
      <c r="D92" s="39"/>
      <c r="E92" s="37" t="s">
        <v>828</v>
      </c>
      <c r="F92" s="40">
        <v>25</v>
      </c>
      <c r="G92" s="40">
        <v>875</v>
      </c>
      <c r="H92" s="41">
        <v>0.45400000000000001</v>
      </c>
      <c r="I92" s="25" t="s">
        <v>629</v>
      </c>
      <c r="J92" s="42" t="s">
        <v>838</v>
      </c>
      <c r="K92" s="42" t="s">
        <v>839</v>
      </c>
      <c r="L92" s="29">
        <f>VLOOKUP(C92,'New List Prices'!A:B,2,FALSE)</f>
        <v>32.19</v>
      </c>
      <c r="M92" s="29">
        <f t="shared" si="12"/>
        <v>0</v>
      </c>
      <c r="O92" s="90"/>
    </row>
    <row r="93" spans="1:15" s="35" customFormat="1" ht="15" customHeight="1">
      <c r="A93" s="33" t="s">
        <v>613</v>
      </c>
      <c r="B93" s="34" t="s">
        <v>614</v>
      </c>
      <c r="C93" s="34" t="s">
        <v>615</v>
      </c>
      <c r="D93" s="39" t="s">
        <v>648</v>
      </c>
      <c r="E93" s="35" t="s">
        <v>616</v>
      </c>
      <c r="F93" s="40" t="s">
        <v>617</v>
      </c>
      <c r="G93" s="40" t="s">
        <v>618</v>
      </c>
      <c r="H93" s="41" t="s">
        <v>619</v>
      </c>
      <c r="I93" s="35" t="s">
        <v>620</v>
      </c>
      <c r="J93" s="42" t="s">
        <v>621</v>
      </c>
      <c r="K93" s="42" t="s">
        <v>622</v>
      </c>
      <c r="L93" s="35" t="s">
        <v>623</v>
      </c>
      <c r="M93" s="35" t="s">
        <v>624</v>
      </c>
      <c r="N93" s="27"/>
      <c r="O93" s="90"/>
    </row>
    <row r="94" spans="1:15" s="44" customFormat="1">
      <c r="A94" s="47" t="s">
        <v>840</v>
      </c>
      <c r="B94" s="48">
        <v>2</v>
      </c>
      <c r="C94" s="45" t="s">
        <v>841</v>
      </c>
      <c r="D94" s="39"/>
      <c r="E94" s="38" t="s">
        <v>842</v>
      </c>
      <c r="F94" s="40">
        <v>25</v>
      </c>
      <c r="G94" s="40">
        <v>7200</v>
      </c>
      <c r="H94" s="41">
        <v>6.2E-2</v>
      </c>
      <c r="I94" s="44" t="s">
        <v>629</v>
      </c>
      <c r="J94" s="42" t="s">
        <v>843</v>
      </c>
      <c r="K94" s="42" t="s">
        <v>844</v>
      </c>
      <c r="L94" s="29">
        <f>VLOOKUP(C94,'New List Prices'!A:B,2,FALSE)</f>
        <v>17.14</v>
      </c>
      <c r="M94" s="29">
        <f t="shared" ref="M94:M96" si="13">L94*$B$17</f>
        <v>0</v>
      </c>
      <c r="N94" s="27"/>
      <c r="O94" s="90"/>
    </row>
    <row r="95" spans="1:15" s="44" customFormat="1">
      <c r="A95" s="47" t="s">
        <v>840</v>
      </c>
      <c r="B95" s="48">
        <v>3</v>
      </c>
      <c r="C95" s="45" t="s">
        <v>845</v>
      </c>
      <c r="D95" s="39"/>
      <c r="E95" s="38" t="s">
        <v>846</v>
      </c>
      <c r="F95" s="40">
        <v>50</v>
      </c>
      <c r="G95" s="40">
        <v>7200</v>
      </c>
      <c r="H95" s="41">
        <v>0.187</v>
      </c>
      <c r="I95" s="44" t="s">
        <v>629</v>
      </c>
      <c r="J95" s="42" t="s">
        <v>847</v>
      </c>
      <c r="K95" s="42" t="s">
        <v>848</v>
      </c>
      <c r="L95" s="29">
        <f>VLOOKUP(C95,'New List Prices'!A:B,2,FALSE)</f>
        <v>19.560000000000002</v>
      </c>
      <c r="M95" s="29">
        <f t="shared" si="13"/>
        <v>0</v>
      </c>
      <c r="N95" s="27"/>
      <c r="O95" s="90"/>
    </row>
    <row r="96" spans="1:15">
      <c r="A96" s="37" t="s">
        <v>840</v>
      </c>
      <c r="B96" s="31">
        <v>4</v>
      </c>
      <c r="C96" s="38" t="s">
        <v>849</v>
      </c>
      <c r="D96" s="39"/>
      <c r="E96" s="37" t="s">
        <v>850</v>
      </c>
      <c r="F96" s="40">
        <v>25</v>
      </c>
      <c r="G96" s="40">
        <v>3600</v>
      </c>
      <c r="H96" s="41">
        <v>0.32800000000000001</v>
      </c>
      <c r="I96" s="25" t="s">
        <v>629</v>
      </c>
      <c r="J96" s="42" t="s">
        <v>851</v>
      </c>
      <c r="K96" s="42" t="s">
        <v>852</v>
      </c>
      <c r="L96" s="29">
        <f>VLOOKUP(C96,'New List Prices'!A:B,2,FALSE)</f>
        <v>20.880000000000003</v>
      </c>
      <c r="M96" s="29">
        <f t="shared" si="13"/>
        <v>0</v>
      </c>
      <c r="O96" s="90"/>
    </row>
    <row r="97" spans="1:15" s="35" customFormat="1" ht="15" customHeight="1">
      <c r="A97" s="33" t="s">
        <v>613</v>
      </c>
      <c r="B97" s="34" t="s">
        <v>614</v>
      </c>
      <c r="C97" s="34" t="s">
        <v>615</v>
      </c>
      <c r="D97" s="39" t="s">
        <v>648</v>
      </c>
      <c r="E97" s="35" t="s">
        <v>616</v>
      </c>
      <c r="F97" s="40" t="s">
        <v>617</v>
      </c>
      <c r="G97" s="40" t="s">
        <v>618</v>
      </c>
      <c r="H97" s="41" t="s">
        <v>619</v>
      </c>
      <c r="I97" s="35" t="s">
        <v>620</v>
      </c>
      <c r="J97" s="42" t="s">
        <v>621</v>
      </c>
      <c r="K97" s="42" t="s">
        <v>622</v>
      </c>
      <c r="L97" s="35" t="s">
        <v>623</v>
      </c>
      <c r="M97" s="35" t="s">
        <v>624</v>
      </c>
      <c r="N97" s="27"/>
      <c r="O97" s="90"/>
    </row>
    <row r="98" spans="1:15">
      <c r="A98" s="37" t="s">
        <v>853</v>
      </c>
      <c r="B98" s="31" t="s">
        <v>632</v>
      </c>
      <c r="C98" s="38" t="s">
        <v>854</v>
      </c>
      <c r="D98" s="39"/>
      <c r="E98" s="37" t="s">
        <v>855</v>
      </c>
      <c r="F98" s="40">
        <v>50</v>
      </c>
      <c r="G98" s="40">
        <v>7200</v>
      </c>
      <c r="H98" s="41">
        <v>5.8000000000000003E-2</v>
      </c>
      <c r="I98" s="25" t="s">
        <v>629</v>
      </c>
      <c r="J98" s="42" t="s">
        <v>856</v>
      </c>
      <c r="K98" s="42" t="s">
        <v>857</v>
      </c>
      <c r="L98" s="29">
        <f>VLOOKUP(C98,'New List Prices'!A:B,2,FALSE)</f>
        <v>9.76</v>
      </c>
      <c r="M98" s="29">
        <f t="shared" ref="M98:M99" si="14">L98*$B$17</f>
        <v>0</v>
      </c>
      <c r="O98" s="90"/>
    </row>
    <row r="99" spans="1:15">
      <c r="A99" s="37" t="s">
        <v>853</v>
      </c>
      <c r="B99" s="31">
        <v>2</v>
      </c>
      <c r="C99" s="38" t="s">
        <v>858</v>
      </c>
      <c r="D99" s="39"/>
      <c r="E99" s="37" t="s">
        <v>855</v>
      </c>
      <c r="F99" s="40">
        <v>25</v>
      </c>
      <c r="G99" s="40">
        <v>3600</v>
      </c>
      <c r="H99" s="41">
        <v>0.08</v>
      </c>
      <c r="I99" s="25" t="s">
        <v>629</v>
      </c>
      <c r="J99" s="42" t="s">
        <v>859</v>
      </c>
      <c r="K99" s="42" t="s">
        <v>860</v>
      </c>
      <c r="L99" s="29">
        <f>VLOOKUP(C99,'New List Prices'!A:B,2,FALSE)</f>
        <v>20.14</v>
      </c>
      <c r="M99" s="29">
        <f t="shared" si="14"/>
        <v>0</v>
      </c>
      <c r="O99" s="90"/>
    </row>
    <row r="100" spans="1:15" s="35" customFormat="1" ht="15" customHeight="1">
      <c r="A100" s="33" t="s">
        <v>613</v>
      </c>
      <c r="B100" s="34" t="s">
        <v>614</v>
      </c>
      <c r="C100" s="34" t="s">
        <v>615</v>
      </c>
      <c r="D100" s="39" t="s">
        <v>648</v>
      </c>
      <c r="E100" s="35" t="s">
        <v>616</v>
      </c>
      <c r="F100" s="40" t="s">
        <v>617</v>
      </c>
      <c r="G100" s="40" t="s">
        <v>618</v>
      </c>
      <c r="H100" s="41" t="s">
        <v>619</v>
      </c>
      <c r="I100" s="35" t="s">
        <v>620</v>
      </c>
      <c r="J100" s="42" t="s">
        <v>621</v>
      </c>
      <c r="K100" s="42" t="s">
        <v>622</v>
      </c>
      <c r="L100" s="35" t="s">
        <v>623</v>
      </c>
      <c r="M100" s="35" t="s">
        <v>624</v>
      </c>
      <c r="N100" s="27"/>
      <c r="O100" s="90"/>
    </row>
    <row r="101" spans="1:15">
      <c r="A101" s="37" t="s">
        <v>861</v>
      </c>
      <c r="B101" s="31" t="s">
        <v>632</v>
      </c>
      <c r="C101" s="38" t="s">
        <v>862</v>
      </c>
      <c r="D101" s="39"/>
      <c r="E101" s="37" t="s">
        <v>863</v>
      </c>
      <c r="F101" s="40">
        <v>50</v>
      </c>
      <c r="G101" s="40">
        <v>2450</v>
      </c>
      <c r="H101" s="41">
        <v>0.15429999999999999</v>
      </c>
      <c r="I101" s="25" t="s">
        <v>629</v>
      </c>
      <c r="J101" s="42" t="s">
        <v>864</v>
      </c>
      <c r="K101" s="42" t="s">
        <v>865</v>
      </c>
      <c r="L101" s="29">
        <f>VLOOKUP(C101,'New List Prices'!A:B,2,FALSE)</f>
        <v>9.0399999999999991</v>
      </c>
      <c r="M101" s="29">
        <f>L101*$B$17</f>
        <v>0</v>
      </c>
      <c r="O101" s="90"/>
    </row>
    <row r="102" spans="1:15" s="35" customFormat="1" ht="15" customHeight="1">
      <c r="A102" s="33" t="s">
        <v>613</v>
      </c>
      <c r="B102" s="34" t="s">
        <v>614</v>
      </c>
      <c r="C102" s="34" t="s">
        <v>615</v>
      </c>
      <c r="D102" s="39" t="s">
        <v>648</v>
      </c>
      <c r="E102" s="35" t="s">
        <v>616</v>
      </c>
      <c r="F102" s="40" t="s">
        <v>617</v>
      </c>
      <c r="G102" s="40" t="s">
        <v>618</v>
      </c>
      <c r="H102" s="41" t="s">
        <v>619</v>
      </c>
      <c r="I102" s="35" t="s">
        <v>620</v>
      </c>
      <c r="J102" s="42" t="s">
        <v>621</v>
      </c>
      <c r="K102" s="42" t="s">
        <v>622</v>
      </c>
      <c r="L102" s="35" t="s">
        <v>623</v>
      </c>
      <c r="M102" s="35" t="s">
        <v>624</v>
      </c>
      <c r="N102" s="27"/>
      <c r="O102" s="90"/>
    </row>
    <row r="103" spans="1:15">
      <c r="A103" s="37" t="s">
        <v>866</v>
      </c>
      <c r="B103" s="31" t="s">
        <v>632</v>
      </c>
      <c r="C103" s="38" t="s">
        <v>867</v>
      </c>
      <c r="D103" s="39"/>
      <c r="E103" s="37" t="s">
        <v>868</v>
      </c>
      <c r="F103" s="40">
        <v>15</v>
      </c>
      <c r="G103" s="40">
        <v>5400</v>
      </c>
      <c r="H103" s="41">
        <v>6.0999999999999999E-2</v>
      </c>
      <c r="I103" s="25" t="s">
        <v>629</v>
      </c>
      <c r="J103" s="42" t="s">
        <v>869</v>
      </c>
      <c r="K103" s="42" t="s">
        <v>870</v>
      </c>
      <c r="L103" s="29">
        <f>VLOOKUP(C103,'New List Prices'!A:B,2,FALSE)</f>
        <v>6.74</v>
      </c>
      <c r="M103" s="29">
        <f>L103*$B$17</f>
        <v>0</v>
      </c>
      <c r="O103" s="90"/>
    </row>
    <row r="104" spans="1:15" s="35" customFormat="1" ht="15" customHeight="1">
      <c r="A104" s="33" t="s">
        <v>613</v>
      </c>
      <c r="B104" s="34" t="s">
        <v>614</v>
      </c>
      <c r="C104" s="34" t="s">
        <v>615</v>
      </c>
      <c r="D104" s="39" t="s">
        <v>648</v>
      </c>
      <c r="E104" s="35" t="s">
        <v>616</v>
      </c>
      <c r="F104" s="40" t="s">
        <v>617</v>
      </c>
      <c r="G104" s="40" t="s">
        <v>618</v>
      </c>
      <c r="H104" s="41" t="s">
        <v>619</v>
      </c>
      <c r="I104" s="35" t="s">
        <v>620</v>
      </c>
      <c r="J104" s="42" t="s">
        <v>621</v>
      </c>
      <c r="K104" s="42" t="s">
        <v>622</v>
      </c>
      <c r="L104" s="35" t="s">
        <v>623</v>
      </c>
      <c r="M104" s="35" t="s">
        <v>624</v>
      </c>
      <c r="N104" s="27"/>
      <c r="O104" s="90"/>
    </row>
    <row r="105" spans="1:15">
      <c r="A105" s="37" t="s">
        <v>871</v>
      </c>
      <c r="B105" s="31" t="s">
        <v>632</v>
      </c>
      <c r="C105" s="38" t="s">
        <v>872</v>
      </c>
      <c r="D105" s="39"/>
      <c r="E105" s="37" t="s">
        <v>873</v>
      </c>
      <c r="F105" s="40">
        <v>10</v>
      </c>
      <c r="G105" s="40">
        <v>2880</v>
      </c>
      <c r="H105" s="41">
        <v>6.4000000000000001E-2</v>
      </c>
      <c r="I105" s="25" t="s">
        <v>629</v>
      </c>
      <c r="J105" s="42" t="s">
        <v>874</v>
      </c>
      <c r="K105" s="42" t="s">
        <v>875</v>
      </c>
      <c r="L105" s="29">
        <f>VLOOKUP(C105,'New List Prices'!A:B,2,FALSE)</f>
        <v>7.71</v>
      </c>
      <c r="M105" s="29">
        <f t="shared" ref="M105:M109" si="15">L105*$B$17</f>
        <v>0</v>
      </c>
      <c r="O105" s="90"/>
    </row>
    <row r="106" spans="1:15">
      <c r="A106" s="37" t="s">
        <v>871</v>
      </c>
      <c r="B106" s="31">
        <v>2</v>
      </c>
      <c r="C106" s="38" t="s">
        <v>876</v>
      </c>
      <c r="D106" s="39"/>
      <c r="E106" s="37" t="s">
        <v>873</v>
      </c>
      <c r="F106" s="40">
        <v>5</v>
      </c>
      <c r="G106" s="40">
        <v>1800</v>
      </c>
      <c r="H106" s="41">
        <v>9.5000000000000001E-2</v>
      </c>
      <c r="I106" s="25" t="s">
        <v>629</v>
      </c>
      <c r="J106" s="42" t="s">
        <v>877</v>
      </c>
      <c r="K106" s="42" t="s">
        <v>878</v>
      </c>
      <c r="L106" s="29">
        <f>VLOOKUP(C106,'New List Prices'!A:B,2,FALSE)</f>
        <v>10.66</v>
      </c>
      <c r="M106" s="29">
        <f t="shared" si="15"/>
        <v>0</v>
      </c>
      <c r="O106" s="90"/>
    </row>
    <row r="107" spans="1:15">
      <c r="A107" s="37" t="s">
        <v>871</v>
      </c>
      <c r="B107" s="31">
        <v>3</v>
      </c>
      <c r="C107" s="38" t="s">
        <v>879</v>
      </c>
      <c r="D107" s="39"/>
      <c r="E107" s="37" t="s">
        <v>873</v>
      </c>
      <c r="F107" s="40">
        <v>10</v>
      </c>
      <c r="G107" s="40">
        <v>1440</v>
      </c>
      <c r="H107" s="41">
        <v>0.20499999999999999</v>
      </c>
      <c r="I107" s="25" t="s">
        <v>629</v>
      </c>
      <c r="J107" s="42" t="s">
        <v>880</v>
      </c>
      <c r="K107" s="42" t="s">
        <v>881</v>
      </c>
      <c r="L107" s="29">
        <f>VLOOKUP(C107,'New List Prices'!A:B,2,FALSE)</f>
        <v>22.020000000000003</v>
      </c>
      <c r="M107" s="29">
        <f t="shared" si="15"/>
        <v>0</v>
      </c>
      <c r="O107" s="90"/>
    </row>
    <row r="108" spans="1:15">
      <c r="A108" s="37" t="s">
        <v>871</v>
      </c>
      <c r="B108" s="31">
        <v>4</v>
      </c>
      <c r="C108" s="38" t="s">
        <v>882</v>
      </c>
      <c r="D108" s="39"/>
      <c r="E108" s="37" t="s">
        <v>873</v>
      </c>
      <c r="F108" s="40">
        <v>5</v>
      </c>
      <c r="G108" s="40">
        <v>560</v>
      </c>
      <c r="H108" s="41">
        <v>0.52700000000000002</v>
      </c>
      <c r="I108" s="25" t="s">
        <v>629</v>
      </c>
      <c r="J108" s="42" t="s">
        <v>883</v>
      </c>
      <c r="K108" s="42" t="s">
        <v>884</v>
      </c>
      <c r="L108" s="29">
        <f>VLOOKUP(C108,'New List Prices'!A:B,2,FALSE)</f>
        <v>21.540000000000003</v>
      </c>
      <c r="M108" s="29">
        <f t="shared" si="15"/>
        <v>0</v>
      </c>
      <c r="O108" s="90"/>
    </row>
    <row r="109" spans="1:15">
      <c r="A109" s="37" t="s">
        <v>871</v>
      </c>
      <c r="B109" s="31">
        <v>6</v>
      </c>
      <c r="C109" s="49" t="s">
        <v>885</v>
      </c>
      <c r="D109" s="39"/>
      <c r="E109" s="37" t="s">
        <v>873</v>
      </c>
      <c r="F109" s="40">
        <v>5</v>
      </c>
      <c r="G109" s="40">
        <v>360</v>
      </c>
      <c r="H109" s="41">
        <v>1.7549999999999999</v>
      </c>
      <c r="I109" s="44" t="s">
        <v>629</v>
      </c>
      <c r="J109" s="42" t="s">
        <v>886</v>
      </c>
      <c r="K109" s="42" t="s">
        <v>887</v>
      </c>
      <c r="L109" s="29">
        <f>VLOOKUP(C109,'New List Prices'!A:B,2,FALSE)</f>
        <v>49.16</v>
      </c>
      <c r="M109" s="29">
        <f t="shared" si="15"/>
        <v>0</v>
      </c>
      <c r="O109" s="90"/>
    </row>
    <row r="110" spans="1:15" s="35" customFormat="1" ht="15" customHeight="1">
      <c r="A110" s="33" t="s">
        <v>613</v>
      </c>
      <c r="B110" s="34" t="s">
        <v>614</v>
      </c>
      <c r="C110" s="34" t="s">
        <v>615</v>
      </c>
      <c r="D110" s="39" t="s">
        <v>648</v>
      </c>
      <c r="E110" s="35" t="s">
        <v>616</v>
      </c>
      <c r="F110" s="40" t="s">
        <v>617</v>
      </c>
      <c r="G110" s="40" t="s">
        <v>618</v>
      </c>
      <c r="H110" s="41" t="s">
        <v>619</v>
      </c>
      <c r="I110" s="35" t="s">
        <v>620</v>
      </c>
      <c r="J110" s="42" t="s">
        <v>621</v>
      </c>
      <c r="K110" s="42" t="s">
        <v>622</v>
      </c>
      <c r="L110" s="35" t="s">
        <v>623</v>
      </c>
      <c r="M110" s="35" t="s">
        <v>624</v>
      </c>
      <c r="N110" s="27"/>
      <c r="O110" s="90"/>
    </row>
    <row r="111" spans="1:15">
      <c r="A111" s="37" t="s">
        <v>888</v>
      </c>
      <c r="B111" s="31">
        <v>4</v>
      </c>
      <c r="C111" s="38" t="s">
        <v>889</v>
      </c>
      <c r="D111" s="39"/>
      <c r="E111" s="37" t="s">
        <v>890</v>
      </c>
      <c r="F111" s="40">
        <v>10</v>
      </c>
      <c r="G111" s="40">
        <v>420</v>
      </c>
      <c r="H111" s="41">
        <v>0.432</v>
      </c>
      <c r="I111" s="25" t="s">
        <v>629</v>
      </c>
      <c r="J111" s="42" t="s">
        <v>891</v>
      </c>
      <c r="K111" s="42" t="s">
        <v>892</v>
      </c>
      <c r="L111" s="29">
        <f>VLOOKUP(C111,'New List Prices'!A:B,2,FALSE)</f>
        <v>38.6</v>
      </c>
      <c r="M111" s="29">
        <f t="shared" ref="M111:M112" si="16">L111*$B$17</f>
        <v>0</v>
      </c>
      <c r="O111" s="90"/>
    </row>
    <row r="112" spans="1:15">
      <c r="A112" s="37" t="s">
        <v>888</v>
      </c>
      <c r="B112" s="31" t="s">
        <v>684</v>
      </c>
      <c r="C112" s="38" t="s">
        <v>893</v>
      </c>
      <c r="D112" s="39"/>
      <c r="E112" s="37" t="s">
        <v>890</v>
      </c>
      <c r="F112" s="40">
        <v>20</v>
      </c>
      <c r="G112" s="40">
        <v>1120</v>
      </c>
      <c r="H112" s="41">
        <v>0.32800000000000001</v>
      </c>
      <c r="I112" s="25" t="s">
        <v>629</v>
      </c>
      <c r="J112" s="42" t="s">
        <v>894</v>
      </c>
      <c r="K112" s="42" t="s">
        <v>895</v>
      </c>
      <c r="L112" s="29">
        <f>VLOOKUP(C112,'New List Prices'!A:B,2,FALSE)</f>
        <v>21.580000000000002</v>
      </c>
      <c r="M112" s="29">
        <f t="shared" si="16"/>
        <v>0</v>
      </c>
      <c r="O112" s="90"/>
    </row>
    <row r="113" spans="1:15" s="35" customFormat="1" ht="15" customHeight="1">
      <c r="A113" s="33" t="s">
        <v>613</v>
      </c>
      <c r="B113" s="34" t="s">
        <v>614</v>
      </c>
      <c r="C113" s="34" t="s">
        <v>615</v>
      </c>
      <c r="D113" s="39" t="s">
        <v>648</v>
      </c>
      <c r="E113" s="35" t="s">
        <v>616</v>
      </c>
      <c r="F113" s="40" t="s">
        <v>617</v>
      </c>
      <c r="G113" s="40" t="s">
        <v>618</v>
      </c>
      <c r="H113" s="41" t="s">
        <v>619</v>
      </c>
      <c r="I113" s="35" t="s">
        <v>620</v>
      </c>
      <c r="J113" s="42" t="s">
        <v>621</v>
      </c>
      <c r="K113" s="42" t="s">
        <v>622</v>
      </c>
      <c r="L113" s="35" t="s">
        <v>623</v>
      </c>
      <c r="M113" s="35" t="s">
        <v>624</v>
      </c>
      <c r="N113" s="27"/>
      <c r="O113" s="90"/>
    </row>
    <row r="114" spans="1:15">
      <c r="A114" s="37" t="s">
        <v>896</v>
      </c>
      <c r="B114" s="31">
        <v>3</v>
      </c>
      <c r="C114" s="38" t="s">
        <v>897</v>
      </c>
      <c r="D114" s="39"/>
      <c r="E114" s="37" t="s">
        <v>898</v>
      </c>
      <c r="F114" s="40">
        <v>25</v>
      </c>
      <c r="G114" s="40">
        <v>2000</v>
      </c>
      <c r="H114" s="41">
        <v>8.5999999999999993E-2</v>
      </c>
      <c r="I114" s="25" t="s">
        <v>629</v>
      </c>
      <c r="J114" s="42" t="s">
        <v>899</v>
      </c>
      <c r="K114" s="42" t="s">
        <v>900</v>
      </c>
      <c r="L114" s="29">
        <f>VLOOKUP(C114,'New List Prices'!A:B,2,FALSE)</f>
        <v>13.83</v>
      </c>
      <c r="M114" s="29">
        <f t="shared" ref="M114:M115" si="17">L114*$B$17</f>
        <v>0</v>
      </c>
      <c r="O114" s="90"/>
    </row>
    <row r="115" spans="1:15">
      <c r="A115" s="37" t="s">
        <v>896</v>
      </c>
      <c r="B115" s="31">
        <v>4</v>
      </c>
      <c r="C115" s="38" t="s">
        <v>901</v>
      </c>
      <c r="D115" s="39"/>
      <c r="E115" s="37" t="s">
        <v>898</v>
      </c>
      <c r="F115" s="40">
        <v>10</v>
      </c>
      <c r="G115" s="40">
        <v>1440</v>
      </c>
      <c r="H115" s="41">
        <v>0.14499999999999999</v>
      </c>
      <c r="I115" s="25" t="s">
        <v>629</v>
      </c>
      <c r="J115" s="42" t="s">
        <v>902</v>
      </c>
      <c r="K115" s="42" t="s">
        <v>903</v>
      </c>
      <c r="L115" s="29">
        <f>VLOOKUP(C115,'New List Prices'!A:B,2,FALSE)</f>
        <v>15.799999999999999</v>
      </c>
      <c r="M115" s="29">
        <f t="shared" si="17"/>
        <v>0</v>
      </c>
      <c r="O115" s="90"/>
    </row>
    <row r="116" spans="1:15" s="35" customFormat="1" ht="15" customHeight="1">
      <c r="A116" s="33" t="s">
        <v>613</v>
      </c>
      <c r="B116" s="34" t="s">
        <v>614</v>
      </c>
      <c r="C116" s="34" t="s">
        <v>615</v>
      </c>
      <c r="D116" s="39" t="s">
        <v>648</v>
      </c>
      <c r="E116" s="35" t="s">
        <v>616</v>
      </c>
      <c r="F116" s="40" t="s">
        <v>617</v>
      </c>
      <c r="G116" s="40" t="s">
        <v>618</v>
      </c>
      <c r="H116" s="41" t="s">
        <v>619</v>
      </c>
      <c r="I116" s="35" t="s">
        <v>620</v>
      </c>
      <c r="J116" s="42" t="s">
        <v>621</v>
      </c>
      <c r="K116" s="42" t="s">
        <v>622</v>
      </c>
      <c r="L116" s="35" t="s">
        <v>623</v>
      </c>
      <c r="M116" s="35" t="s">
        <v>624</v>
      </c>
      <c r="N116" s="27"/>
      <c r="O116" s="90"/>
    </row>
    <row r="117" spans="1:15">
      <c r="A117" s="37" t="s">
        <v>904</v>
      </c>
      <c r="B117" s="31">
        <v>2</v>
      </c>
      <c r="C117" s="38" t="s">
        <v>905</v>
      </c>
      <c r="D117" s="39"/>
      <c r="E117" s="37" t="s">
        <v>906</v>
      </c>
      <c r="F117" s="40">
        <v>25</v>
      </c>
      <c r="G117" s="40">
        <v>3600</v>
      </c>
      <c r="H117" s="41">
        <v>0.122</v>
      </c>
      <c r="I117" s="25" t="s">
        <v>629</v>
      </c>
      <c r="J117" s="42" t="s">
        <v>907</v>
      </c>
      <c r="K117" s="42" t="s">
        <v>908</v>
      </c>
      <c r="L117" s="29">
        <f>VLOOKUP(C117,'New List Prices'!A:B,2,FALSE)</f>
        <v>11.81</v>
      </c>
      <c r="M117" s="29">
        <f t="shared" ref="M117:M119" si="18">L117*$B$17</f>
        <v>0</v>
      </c>
      <c r="O117" s="90"/>
    </row>
    <row r="118" spans="1:15">
      <c r="A118" s="37" t="s">
        <v>904</v>
      </c>
      <c r="B118" s="31">
        <v>3</v>
      </c>
      <c r="C118" s="38" t="s">
        <v>909</v>
      </c>
      <c r="D118" s="39"/>
      <c r="E118" s="37" t="s">
        <v>906</v>
      </c>
      <c r="F118" s="40">
        <v>20</v>
      </c>
      <c r="G118" s="40">
        <v>1600</v>
      </c>
      <c r="H118" s="41">
        <v>0.30299999999999999</v>
      </c>
      <c r="I118" s="25" t="s">
        <v>629</v>
      </c>
      <c r="J118" s="42" t="s">
        <v>910</v>
      </c>
      <c r="K118" s="42" t="s">
        <v>911</v>
      </c>
      <c r="L118" s="29">
        <f>VLOOKUP(C118,'New List Prices'!A:B,2,FALSE)</f>
        <v>21.96</v>
      </c>
      <c r="M118" s="29">
        <f t="shared" si="18"/>
        <v>0</v>
      </c>
      <c r="O118" s="90"/>
    </row>
    <row r="119" spans="1:15">
      <c r="A119" s="37" t="s">
        <v>904</v>
      </c>
      <c r="B119" s="31">
        <v>4</v>
      </c>
      <c r="C119" s="38" t="s">
        <v>912</v>
      </c>
      <c r="D119" s="39"/>
      <c r="E119" s="37" t="s">
        <v>906</v>
      </c>
      <c r="F119" s="40">
        <v>15</v>
      </c>
      <c r="G119" s="40">
        <v>840</v>
      </c>
      <c r="H119" s="41">
        <v>0.49404999999999999</v>
      </c>
      <c r="I119" s="25" t="s">
        <v>629</v>
      </c>
      <c r="J119" s="42" t="s">
        <v>913</v>
      </c>
      <c r="K119" s="42" t="s">
        <v>914</v>
      </c>
      <c r="L119" s="29">
        <f>VLOOKUP(C119,'New List Prices'!A:B,2,FALSE)</f>
        <v>31.830000000000002</v>
      </c>
      <c r="M119" s="29">
        <f t="shared" si="18"/>
        <v>0</v>
      </c>
      <c r="O119" s="90"/>
    </row>
    <row r="120" spans="1:15" s="35" customFormat="1" ht="15" customHeight="1">
      <c r="A120" s="33" t="s">
        <v>613</v>
      </c>
      <c r="B120" s="34" t="s">
        <v>614</v>
      </c>
      <c r="C120" s="34" t="s">
        <v>615</v>
      </c>
      <c r="D120" s="39" t="s">
        <v>648</v>
      </c>
      <c r="E120" s="35" t="s">
        <v>616</v>
      </c>
      <c r="F120" s="40" t="s">
        <v>617</v>
      </c>
      <c r="G120" s="40" t="s">
        <v>618</v>
      </c>
      <c r="H120" s="41" t="s">
        <v>619</v>
      </c>
      <c r="I120" s="35" t="s">
        <v>620</v>
      </c>
      <c r="J120" s="42" t="s">
        <v>621</v>
      </c>
      <c r="K120" s="42" t="s">
        <v>622</v>
      </c>
      <c r="L120" s="35" t="s">
        <v>623</v>
      </c>
      <c r="M120" s="35" t="s">
        <v>624</v>
      </c>
      <c r="N120" s="27"/>
      <c r="O120" s="90"/>
    </row>
    <row r="121" spans="1:15">
      <c r="A121" s="37" t="s">
        <v>915</v>
      </c>
      <c r="B121" s="31" t="s">
        <v>916</v>
      </c>
      <c r="C121" s="38" t="s">
        <v>917</v>
      </c>
      <c r="D121" s="39"/>
      <c r="E121" s="37" t="s">
        <v>918</v>
      </c>
      <c r="F121" s="40">
        <v>20</v>
      </c>
      <c r="G121" s="40">
        <v>1600</v>
      </c>
      <c r="H121" s="41">
        <v>0.22700000000000001</v>
      </c>
      <c r="I121" s="25" t="s">
        <v>629</v>
      </c>
      <c r="J121" s="42" t="s">
        <v>919</v>
      </c>
      <c r="K121" s="42" t="s">
        <v>920</v>
      </c>
      <c r="L121" s="29">
        <f>VLOOKUP(C121,'New List Prices'!A:B,2,FALSE)</f>
        <v>38.86</v>
      </c>
      <c r="M121" s="29">
        <f t="shared" ref="M121:M122" si="19">L121*$B$17</f>
        <v>0</v>
      </c>
      <c r="O121" s="90"/>
    </row>
    <row r="122" spans="1:15">
      <c r="A122" s="37" t="s">
        <v>915</v>
      </c>
      <c r="B122" s="31" t="s">
        <v>921</v>
      </c>
      <c r="C122" s="38" t="s">
        <v>922</v>
      </c>
      <c r="D122" s="39"/>
      <c r="E122" s="37" t="s">
        <v>918</v>
      </c>
      <c r="F122" s="40">
        <v>20</v>
      </c>
      <c r="G122" s="40">
        <v>480</v>
      </c>
      <c r="H122" s="41">
        <v>0.86</v>
      </c>
      <c r="I122" s="25" t="s">
        <v>629</v>
      </c>
      <c r="J122" s="42" t="s">
        <v>923</v>
      </c>
      <c r="K122" s="42" t="s">
        <v>924</v>
      </c>
      <c r="L122" s="29">
        <f>VLOOKUP(C122,'New List Prices'!A:B,2,FALSE)</f>
        <v>57.269999999999996</v>
      </c>
      <c r="M122" s="29">
        <f t="shared" si="19"/>
        <v>0</v>
      </c>
      <c r="O122" s="90"/>
    </row>
    <row r="123" spans="1:15" s="35" customFormat="1" ht="15" customHeight="1">
      <c r="A123" s="33" t="s">
        <v>613</v>
      </c>
      <c r="B123" s="34" t="s">
        <v>614</v>
      </c>
      <c r="C123" s="34" t="s">
        <v>615</v>
      </c>
      <c r="D123" s="39" t="s">
        <v>648</v>
      </c>
      <c r="E123" s="35" t="s">
        <v>616</v>
      </c>
      <c r="F123" s="40" t="s">
        <v>617</v>
      </c>
      <c r="G123" s="40" t="s">
        <v>618</v>
      </c>
      <c r="H123" s="41" t="s">
        <v>619</v>
      </c>
      <c r="I123" s="35" t="s">
        <v>620</v>
      </c>
      <c r="J123" s="42" t="s">
        <v>621</v>
      </c>
      <c r="K123" s="42" t="s">
        <v>622</v>
      </c>
      <c r="L123" s="35" t="s">
        <v>623</v>
      </c>
      <c r="M123" s="35" t="s">
        <v>624</v>
      </c>
      <c r="N123" s="27"/>
      <c r="O123" s="90"/>
    </row>
    <row r="124" spans="1:15">
      <c r="A124" s="37" t="s">
        <v>925</v>
      </c>
      <c r="B124" s="31" t="s">
        <v>632</v>
      </c>
      <c r="C124" s="38" t="s">
        <v>926</v>
      </c>
      <c r="D124" s="39"/>
      <c r="E124" s="37" t="s">
        <v>927</v>
      </c>
      <c r="F124" s="40">
        <v>25</v>
      </c>
      <c r="G124" s="40">
        <v>3600</v>
      </c>
      <c r="H124" s="41">
        <v>6.4000000000000001E-2</v>
      </c>
      <c r="I124" s="25" t="s">
        <v>629</v>
      </c>
      <c r="J124" s="42" t="s">
        <v>928</v>
      </c>
      <c r="K124" s="42" t="s">
        <v>929</v>
      </c>
      <c r="L124" s="29">
        <f>VLOOKUP(C124,'New List Prices'!A:B,2,FALSE)</f>
        <v>15.37</v>
      </c>
      <c r="M124" s="29">
        <f t="shared" ref="M124:M127" si="20">L124*$B$17</f>
        <v>0</v>
      </c>
      <c r="O124" s="90"/>
    </row>
    <row r="125" spans="1:15">
      <c r="A125" s="37" t="s">
        <v>925</v>
      </c>
      <c r="B125" s="31">
        <v>2</v>
      </c>
      <c r="C125" s="38" t="s">
        <v>930</v>
      </c>
      <c r="D125" s="39"/>
      <c r="E125" s="37" t="s">
        <v>927</v>
      </c>
      <c r="F125" s="40">
        <v>25</v>
      </c>
      <c r="G125" s="40">
        <v>3600</v>
      </c>
      <c r="H125" s="41">
        <v>8.7999999999999995E-2</v>
      </c>
      <c r="I125" s="25" t="s">
        <v>629</v>
      </c>
      <c r="J125" s="42" t="s">
        <v>931</v>
      </c>
      <c r="K125" s="42" t="s">
        <v>932</v>
      </c>
      <c r="L125" s="29">
        <f>VLOOKUP(C125,'New List Prices'!A:B,2,FALSE)</f>
        <v>8.1999999999999993</v>
      </c>
      <c r="M125" s="29">
        <f t="shared" si="20"/>
        <v>0</v>
      </c>
      <c r="O125" s="90"/>
    </row>
    <row r="126" spans="1:15">
      <c r="A126" s="37" t="s">
        <v>925</v>
      </c>
      <c r="B126" s="31">
        <v>3</v>
      </c>
      <c r="C126" s="38" t="s">
        <v>933</v>
      </c>
      <c r="D126" s="39"/>
      <c r="E126" s="37" t="s">
        <v>927</v>
      </c>
      <c r="F126" s="40">
        <v>10</v>
      </c>
      <c r="G126" s="40">
        <v>1120</v>
      </c>
      <c r="H126" s="41">
        <v>0.32</v>
      </c>
      <c r="I126" s="25" t="s">
        <v>629</v>
      </c>
      <c r="J126" s="42" t="s">
        <v>934</v>
      </c>
      <c r="K126" s="42" t="s">
        <v>935</v>
      </c>
      <c r="L126" s="29">
        <f>VLOOKUP(C126,'New List Prices'!A:B,2,FALSE)</f>
        <v>20.34</v>
      </c>
      <c r="M126" s="29">
        <f t="shared" si="20"/>
        <v>0</v>
      </c>
      <c r="O126" s="90"/>
    </row>
    <row r="127" spans="1:15">
      <c r="A127" s="37" t="s">
        <v>925</v>
      </c>
      <c r="B127" s="31">
        <v>4</v>
      </c>
      <c r="C127" s="38" t="s">
        <v>936</v>
      </c>
      <c r="D127" s="39"/>
      <c r="E127" s="37" t="s">
        <v>927</v>
      </c>
      <c r="F127" s="40">
        <v>5</v>
      </c>
      <c r="G127" s="40">
        <v>560</v>
      </c>
      <c r="H127" s="41">
        <v>0.50900000000000001</v>
      </c>
      <c r="I127" s="25" t="s">
        <v>629</v>
      </c>
      <c r="J127" s="42" t="s">
        <v>937</v>
      </c>
      <c r="K127" s="42" t="s">
        <v>938</v>
      </c>
      <c r="L127" s="29">
        <f>VLOOKUP(C127,'New List Prices'!A:B,2,FALSE)</f>
        <v>39.1</v>
      </c>
      <c r="M127" s="29">
        <f t="shared" si="20"/>
        <v>0</v>
      </c>
      <c r="O127" s="90"/>
    </row>
    <row r="128" spans="1:15" s="35" customFormat="1" ht="15" customHeight="1">
      <c r="A128" s="33" t="s">
        <v>613</v>
      </c>
      <c r="B128" s="34" t="s">
        <v>614</v>
      </c>
      <c r="C128" s="34" t="s">
        <v>615</v>
      </c>
      <c r="D128" s="39" t="s">
        <v>648</v>
      </c>
      <c r="E128" s="35" t="s">
        <v>616</v>
      </c>
      <c r="F128" s="40" t="s">
        <v>617</v>
      </c>
      <c r="G128" s="40" t="s">
        <v>618</v>
      </c>
      <c r="H128" s="41" t="s">
        <v>619</v>
      </c>
      <c r="I128" s="35" t="s">
        <v>620</v>
      </c>
      <c r="J128" s="42" t="s">
        <v>621</v>
      </c>
      <c r="K128" s="42" t="s">
        <v>622</v>
      </c>
      <c r="L128" s="35" t="s">
        <v>623</v>
      </c>
      <c r="M128" s="35" t="s">
        <v>624</v>
      </c>
      <c r="N128" s="27"/>
      <c r="O128" s="90"/>
    </row>
    <row r="129" spans="1:15">
      <c r="A129" s="37" t="s">
        <v>939</v>
      </c>
      <c r="B129" s="31" t="s">
        <v>632</v>
      </c>
      <c r="C129" s="38" t="s">
        <v>940</v>
      </c>
      <c r="D129" s="39"/>
      <c r="E129" s="37" t="s">
        <v>941</v>
      </c>
      <c r="F129" s="40">
        <v>100</v>
      </c>
      <c r="G129" s="40">
        <v>11200</v>
      </c>
      <c r="H129" s="41">
        <v>0.03</v>
      </c>
      <c r="I129" s="25" t="s">
        <v>629</v>
      </c>
      <c r="J129" s="42" t="s">
        <v>942</v>
      </c>
      <c r="K129" s="42" t="s">
        <v>943</v>
      </c>
      <c r="L129" s="29">
        <f>VLOOKUP(C129,'New List Prices'!A:B,2,FALSE)</f>
        <v>2.3099999999999996</v>
      </c>
      <c r="M129" s="29">
        <f>L129*$B$17</f>
        <v>0</v>
      </c>
      <c r="O129" s="90"/>
    </row>
    <row r="130" spans="1:15" s="35" customFormat="1" ht="15" customHeight="1">
      <c r="A130" s="33" t="s">
        <v>613</v>
      </c>
      <c r="B130" s="34" t="s">
        <v>614</v>
      </c>
      <c r="C130" s="34" t="s">
        <v>615</v>
      </c>
      <c r="D130" s="39" t="s">
        <v>648</v>
      </c>
      <c r="E130" s="35" t="s">
        <v>616</v>
      </c>
      <c r="F130" s="40" t="s">
        <v>617</v>
      </c>
      <c r="G130" s="40" t="s">
        <v>618</v>
      </c>
      <c r="H130" s="41" t="s">
        <v>619</v>
      </c>
      <c r="I130" s="35" t="s">
        <v>620</v>
      </c>
      <c r="J130" s="42" t="s">
        <v>621</v>
      </c>
      <c r="K130" s="42" t="s">
        <v>622</v>
      </c>
      <c r="L130" s="35" t="s">
        <v>623</v>
      </c>
      <c r="M130" s="35" t="s">
        <v>624</v>
      </c>
      <c r="N130" s="27"/>
      <c r="O130" s="90"/>
    </row>
    <row r="131" spans="1:15">
      <c r="A131" s="37" t="s">
        <v>944</v>
      </c>
      <c r="B131" s="31" t="s">
        <v>632</v>
      </c>
      <c r="C131" s="38" t="s">
        <v>945</v>
      </c>
      <c r="D131" s="39"/>
      <c r="E131" s="37" t="s">
        <v>946</v>
      </c>
      <c r="F131" s="40">
        <v>600</v>
      </c>
      <c r="G131" s="40">
        <v>10800</v>
      </c>
      <c r="H131" s="41">
        <v>2E-3</v>
      </c>
      <c r="I131" s="25" t="s">
        <v>629</v>
      </c>
      <c r="J131" s="42" t="s">
        <v>947</v>
      </c>
      <c r="K131" s="42" t="s">
        <v>948</v>
      </c>
      <c r="L131" s="29">
        <f>VLOOKUP(C131,'New List Prices'!A:B,2,FALSE)</f>
        <v>0.89</v>
      </c>
      <c r="M131" s="29">
        <f>L131*$B$17</f>
        <v>0</v>
      </c>
      <c r="O131" s="90"/>
    </row>
    <row r="132" spans="1:15" s="35" customFormat="1" ht="15" customHeight="1">
      <c r="A132" s="33" t="s">
        <v>613</v>
      </c>
      <c r="B132" s="34" t="s">
        <v>614</v>
      </c>
      <c r="C132" s="34" t="s">
        <v>615</v>
      </c>
      <c r="D132" s="39" t="s">
        <v>648</v>
      </c>
      <c r="E132" s="35" t="s">
        <v>616</v>
      </c>
      <c r="F132" s="40" t="s">
        <v>617</v>
      </c>
      <c r="G132" s="40" t="s">
        <v>618</v>
      </c>
      <c r="H132" s="41" t="s">
        <v>619</v>
      </c>
      <c r="I132" s="35" t="s">
        <v>620</v>
      </c>
      <c r="J132" s="42" t="s">
        <v>621</v>
      </c>
      <c r="K132" s="42" t="s">
        <v>622</v>
      </c>
      <c r="L132" s="35" t="s">
        <v>623</v>
      </c>
      <c r="M132" s="35" t="s">
        <v>624</v>
      </c>
      <c r="N132" s="27"/>
      <c r="O132" s="90"/>
    </row>
    <row r="133" spans="1:15">
      <c r="A133" s="37" t="s">
        <v>949</v>
      </c>
      <c r="B133" s="31" t="s">
        <v>632</v>
      </c>
      <c r="C133" s="38" t="s">
        <v>950</v>
      </c>
      <c r="D133" s="39"/>
      <c r="E133" s="37" t="s">
        <v>951</v>
      </c>
      <c r="F133" s="40">
        <v>100</v>
      </c>
      <c r="G133" s="40">
        <v>2800</v>
      </c>
      <c r="H133" s="41">
        <v>0.14649999999999999</v>
      </c>
      <c r="I133" s="25" t="s">
        <v>629</v>
      </c>
      <c r="J133" s="42" t="s">
        <v>952</v>
      </c>
      <c r="K133" s="42" t="s">
        <v>953</v>
      </c>
      <c r="L133" s="29">
        <f>VLOOKUP(C133,'New List Prices'!A:B,2,FALSE)</f>
        <v>4.51</v>
      </c>
      <c r="M133" s="29">
        <f t="shared" ref="M133:M137" si="21">L133*$B$17</f>
        <v>0</v>
      </c>
      <c r="O133" s="90"/>
    </row>
    <row r="134" spans="1:15">
      <c r="A134" s="37" t="s">
        <v>949</v>
      </c>
      <c r="B134" s="31">
        <v>2</v>
      </c>
      <c r="C134" s="38" t="s">
        <v>954</v>
      </c>
      <c r="D134" s="39"/>
      <c r="E134" s="37" t="s">
        <v>951</v>
      </c>
      <c r="F134" s="40">
        <v>50</v>
      </c>
      <c r="G134" s="40">
        <v>1400</v>
      </c>
      <c r="H134" s="41">
        <v>0.24</v>
      </c>
      <c r="I134" s="25" t="s">
        <v>629</v>
      </c>
      <c r="J134" s="42" t="s">
        <v>955</v>
      </c>
      <c r="K134" s="42" t="s">
        <v>956</v>
      </c>
      <c r="L134" s="29">
        <f>VLOOKUP(C134,'New List Prices'!A:B,2,FALSE)</f>
        <v>6.95</v>
      </c>
      <c r="M134" s="29">
        <f t="shared" si="21"/>
        <v>0</v>
      </c>
      <c r="O134" s="90"/>
    </row>
    <row r="135" spans="1:15">
      <c r="A135" s="37" t="s">
        <v>949</v>
      </c>
      <c r="B135" s="31">
        <v>3</v>
      </c>
      <c r="C135" s="38" t="s">
        <v>957</v>
      </c>
      <c r="D135" s="39"/>
      <c r="E135" s="37" t="s">
        <v>951</v>
      </c>
      <c r="F135" s="40">
        <v>25</v>
      </c>
      <c r="G135" s="40">
        <v>450</v>
      </c>
      <c r="H135" s="41">
        <v>0.755</v>
      </c>
      <c r="I135" s="25" t="s">
        <v>629</v>
      </c>
      <c r="J135" s="42" t="s">
        <v>958</v>
      </c>
      <c r="K135" s="42" t="s">
        <v>959</v>
      </c>
      <c r="L135" s="29">
        <f>VLOOKUP(C135,'New List Prices'!A:B,2,FALSE)</f>
        <v>17.490000000000002</v>
      </c>
      <c r="M135" s="29">
        <f t="shared" si="21"/>
        <v>0</v>
      </c>
      <c r="O135" s="90"/>
    </row>
    <row r="136" spans="1:15">
      <c r="A136" s="37" t="s">
        <v>949</v>
      </c>
      <c r="B136" s="31">
        <v>4</v>
      </c>
      <c r="C136" s="38" t="s">
        <v>960</v>
      </c>
      <c r="D136" s="39"/>
      <c r="E136" s="37" t="s">
        <v>951</v>
      </c>
      <c r="F136" s="40">
        <v>10</v>
      </c>
      <c r="G136" s="40">
        <v>180</v>
      </c>
      <c r="H136" s="41">
        <v>1.337</v>
      </c>
      <c r="I136" s="25" t="s">
        <v>629</v>
      </c>
      <c r="J136" s="42" t="s">
        <v>961</v>
      </c>
      <c r="K136" s="42" t="s">
        <v>962</v>
      </c>
      <c r="L136" s="29">
        <f>VLOOKUP(C136,'New List Prices'!A:B,2,FALSE)</f>
        <v>35.85</v>
      </c>
      <c r="M136" s="29">
        <f t="shared" si="21"/>
        <v>0</v>
      </c>
      <c r="O136" s="90"/>
    </row>
    <row r="137" spans="1:15">
      <c r="A137" s="37" t="s">
        <v>949</v>
      </c>
      <c r="B137" s="31">
        <v>6</v>
      </c>
      <c r="C137" s="38" t="s">
        <v>963</v>
      </c>
      <c r="D137" s="39"/>
      <c r="E137" s="37" t="s">
        <v>951</v>
      </c>
      <c r="F137" s="40">
        <v>5</v>
      </c>
      <c r="G137" s="40">
        <v>60</v>
      </c>
      <c r="H137" s="41">
        <v>3.5880000000000001</v>
      </c>
      <c r="I137" s="25" t="s">
        <v>629</v>
      </c>
      <c r="J137" s="42" t="s">
        <v>964</v>
      </c>
      <c r="K137" s="42" t="s">
        <v>965</v>
      </c>
      <c r="L137" s="29">
        <f>VLOOKUP(C137,'New List Prices'!A:B,2,FALSE)</f>
        <v>152.85999999999999</v>
      </c>
      <c r="M137" s="29">
        <f t="shared" si="21"/>
        <v>0</v>
      </c>
      <c r="O137" s="90"/>
    </row>
    <row r="138" spans="1:15" s="35" customFormat="1" ht="15" customHeight="1">
      <c r="A138" s="33" t="s">
        <v>613</v>
      </c>
      <c r="B138" s="34" t="s">
        <v>614</v>
      </c>
      <c r="C138" s="34" t="s">
        <v>615</v>
      </c>
      <c r="D138" s="39" t="s">
        <v>648</v>
      </c>
      <c r="E138" s="35" t="s">
        <v>616</v>
      </c>
      <c r="F138" s="40" t="s">
        <v>617</v>
      </c>
      <c r="G138" s="40" t="s">
        <v>618</v>
      </c>
      <c r="H138" s="41" t="s">
        <v>619</v>
      </c>
      <c r="I138" s="35" t="s">
        <v>620</v>
      </c>
      <c r="J138" s="42" t="s">
        <v>621</v>
      </c>
      <c r="K138" s="42" t="s">
        <v>622</v>
      </c>
      <c r="L138" s="35" t="s">
        <v>623</v>
      </c>
      <c r="M138" s="35" t="s">
        <v>624</v>
      </c>
      <c r="N138" s="27"/>
      <c r="O138" s="90"/>
    </row>
    <row r="139" spans="1:15">
      <c r="A139" s="37" t="s">
        <v>966</v>
      </c>
      <c r="B139" s="31" t="s">
        <v>667</v>
      </c>
      <c r="C139" s="38" t="s">
        <v>967</v>
      </c>
      <c r="D139" s="39"/>
      <c r="E139" s="37" t="s">
        <v>968</v>
      </c>
      <c r="F139" s="40">
        <v>10</v>
      </c>
      <c r="G139" s="40">
        <v>1440</v>
      </c>
      <c r="H139" s="41">
        <v>0.23599999999999999</v>
      </c>
      <c r="I139" s="25" t="s">
        <v>629</v>
      </c>
      <c r="J139" s="42" t="s">
        <v>969</v>
      </c>
      <c r="K139" s="42" t="s">
        <v>970</v>
      </c>
      <c r="L139" s="29">
        <f>VLOOKUP(C139,'New List Prices'!A:B,2,FALSE)</f>
        <v>29.860000000000003</v>
      </c>
      <c r="M139" s="29">
        <f>L139*$B$17</f>
        <v>0</v>
      </c>
      <c r="O139" s="90"/>
    </row>
    <row r="140" spans="1:15" s="35" customFormat="1" ht="15" customHeight="1">
      <c r="A140" s="33" t="s">
        <v>613</v>
      </c>
      <c r="B140" s="34" t="s">
        <v>614</v>
      </c>
      <c r="C140" s="34" t="s">
        <v>615</v>
      </c>
      <c r="D140" s="39" t="s">
        <v>648</v>
      </c>
      <c r="E140" s="35" t="s">
        <v>616</v>
      </c>
      <c r="F140" s="40" t="s">
        <v>617</v>
      </c>
      <c r="G140" s="40" t="s">
        <v>618</v>
      </c>
      <c r="H140" s="41" t="s">
        <v>619</v>
      </c>
      <c r="I140" s="35" t="s">
        <v>620</v>
      </c>
      <c r="J140" s="42" t="s">
        <v>621</v>
      </c>
      <c r="K140" s="42" t="s">
        <v>622</v>
      </c>
      <c r="L140" s="35" t="s">
        <v>623</v>
      </c>
      <c r="M140" s="35" t="s">
        <v>624</v>
      </c>
      <c r="N140" s="27"/>
      <c r="O140" s="90"/>
    </row>
    <row r="141" spans="1:15">
      <c r="A141" s="37" t="s">
        <v>971</v>
      </c>
      <c r="B141" s="31" t="s">
        <v>972</v>
      </c>
      <c r="C141" s="38" t="s">
        <v>973</v>
      </c>
      <c r="D141" s="39"/>
      <c r="E141" s="37" t="s">
        <v>974</v>
      </c>
      <c r="F141" s="40">
        <v>10</v>
      </c>
      <c r="G141" s="40">
        <v>350</v>
      </c>
      <c r="H141" s="41">
        <v>0.79600000000000004</v>
      </c>
      <c r="I141" s="25" t="s">
        <v>629</v>
      </c>
      <c r="J141" s="42" t="s">
        <v>975</v>
      </c>
      <c r="K141" s="42" t="s">
        <v>976</v>
      </c>
      <c r="L141" s="29">
        <f>VLOOKUP(C141,'New List Prices'!A:B,2,FALSE)</f>
        <v>49.68</v>
      </c>
      <c r="M141" s="29">
        <f>L141*$B$17</f>
        <v>0</v>
      </c>
      <c r="O141" s="90"/>
    </row>
    <row r="142" spans="1:15" s="35" customFormat="1" ht="15" customHeight="1">
      <c r="A142" s="33" t="s">
        <v>613</v>
      </c>
      <c r="B142" s="34" t="s">
        <v>614</v>
      </c>
      <c r="C142" s="34" t="s">
        <v>615</v>
      </c>
      <c r="D142" s="39" t="s">
        <v>648</v>
      </c>
      <c r="E142" s="35" t="s">
        <v>616</v>
      </c>
      <c r="F142" s="40" t="s">
        <v>617</v>
      </c>
      <c r="G142" s="40" t="s">
        <v>618</v>
      </c>
      <c r="H142" s="41" t="s">
        <v>619</v>
      </c>
      <c r="I142" s="35" t="s">
        <v>620</v>
      </c>
      <c r="J142" s="42" t="s">
        <v>621</v>
      </c>
      <c r="K142" s="42" t="s">
        <v>622</v>
      </c>
      <c r="L142" s="35" t="s">
        <v>623</v>
      </c>
      <c r="M142" s="35" t="s">
        <v>624</v>
      </c>
      <c r="N142" s="27"/>
      <c r="O142" s="90"/>
    </row>
    <row r="143" spans="1:15">
      <c r="A143" s="37" t="s">
        <v>977</v>
      </c>
      <c r="B143" s="31" t="s">
        <v>632</v>
      </c>
      <c r="C143" s="38" t="s">
        <v>978</v>
      </c>
      <c r="D143" s="39"/>
      <c r="E143" s="37" t="s">
        <v>979</v>
      </c>
      <c r="F143" s="40">
        <v>100</v>
      </c>
      <c r="G143" s="40">
        <v>3500</v>
      </c>
      <c r="H143" s="41">
        <v>0.14899999999999999</v>
      </c>
      <c r="I143" s="25" t="s">
        <v>629</v>
      </c>
      <c r="J143" s="42" t="s">
        <v>980</v>
      </c>
      <c r="K143" s="42" t="s">
        <v>981</v>
      </c>
      <c r="L143" s="29">
        <f>VLOOKUP(C143,'New List Prices'!A:B,2,FALSE)</f>
        <v>5.81</v>
      </c>
      <c r="M143" s="29">
        <f t="shared" ref="M143:M146" si="22">L143*$B$17</f>
        <v>0</v>
      </c>
      <c r="O143" s="90"/>
    </row>
    <row r="144" spans="1:15">
      <c r="A144" s="37" t="s">
        <v>977</v>
      </c>
      <c r="B144" s="31">
        <v>2</v>
      </c>
      <c r="C144" s="38" t="s">
        <v>982</v>
      </c>
      <c r="D144" s="39"/>
      <c r="E144" s="37" t="s">
        <v>979</v>
      </c>
      <c r="F144" s="40">
        <v>50</v>
      </c>
      <c r="G144" s="40">
        <v>1750</v>
      </c>
      <c r="H144" s="41">
        <v>0.23499999999999999</v>
      </c>
      <c r="I144" s="25" t="s">
        <v>629</v>
      </c>
      <c r="J144" s="42" t="s">
        <v>983</v>
      </c>
      <c r="K144" s="42" t="s">
        <v>984</v>
      </c>
      <c r="L144" s="29">
        <f>VLOOKUP(C144,'New List Prices'!A:B,2,FALSE)</f>
        <v>9.7099999999999991</v>
      </c>
      <c r="M144" s="29">
        <f t="shared" si="22"/>
        <v>0</v>
      </c>
      <c r="O144" s="90"/>
    </row>
    <row r="145" spans="1:15">
      <c r="A145" s="37" t="s">
        <v>977</v>
      </c>
      <c r="B145" s="31">
        <v>3</v>
      </c>
      <c r="C145" s="38" t="s">
        <v>985</v>
      </c>
      <c r="D145" s="39"/>
      <c r="E145" s="37" t="s">
        <v>979</v>
      </c>
      <c r="F145" s="40">
        <v>20</v>
      </c>
      <c r="G145" s="40">
        <v>560</v>
      </c>
      <c r="H145" s="41">
        <v>0.70299999999999996</v>
      </c>
      <c r="I145" s="25" t="s">
        <v>629</v>
      </c>
      <c r="J145" s="42" t="s">
        <v>986</v>
      </c>
      <c r="K145" s="42" t="s">
        <v>987</v>
      </c>
      <c r="L145" s="29">
        <f>VLOOKUP(C145,'New List Prices'!A:B,2,FALSE)</f>
        <v>21.32</v>
      </c>
      <c r="M145" s="29">
        <f t="shared" si="22"/>
        <v>0</v>
      </c>
      <c r="O145" s="90"/>
    </row>
    <row r="146" spans="1:15">
      <c r="A146" s="37" t="s">
        <v>977</v>
      </c>
      <c r="B146" s="31">
        <v>4</v>
      </c>
      <c r="C146" s="38" t="s">
        <v>988</v>
      </c>
      <c r="D146" s="39"/>
      <c r="E146" s="37" t="s">
        <v>979</v>
      </c>
      <c r="F146" s="40">
        <v>10</v>
      </c>
      <c r="G146" s="40">
        <v>180</v>
      </c>
      <c r="H146" s="41">
        <v>1.2909999999999999</v>
      </c>
      <c r="I146" s="25" t="s">
        <v>629</v>
      </c>
      <c r="J146" s="42" t="s">
        <v>989</v>
      </c>
      <c r="K146" s="42" t="s">
        <v>990</v>
      </c>
      <c r="L146" s="29">
        <f>VLOOKUP(C146,'New List Prices'!A:B,2,FALSE)</f>
        <v>42.64</v>
      </c>
      <c r="M146" s="29">
        <f t="shared" si="22"/>
        <v>0</v>
      </c>
      <c r="O146" s="90"/>
    </row>
    <row r="147" spans="1:15" s="35" customFormat="1" ht="15" customHeight="1">
      <c r="A147" s="33" t="s">
        <v>613</v>
      </c>
      <c r="B147" s="34" t="s">
        <v>614</v>
      </c>
      <c r="C147" s="34" t="s">
        <v>615</v>
      </c>
      <c r="D147" s="39" t="s">
        <v>648</v>
      </c>
      <c r="E147" s="35" t="s">
        <v>616</v>
      </c>
      <c r="F147" s="40" t="s">
        <v>617</v>
      </c>
      <c r="G147" s="40" t="s">
        <v>618</v>
      </c>
      <c r="H147" s="41" t="s">
        <v>619</v>
      </c>
      <c r="I147" s="35" t="s">
        <v>620</v>
      </c>
      <c r="J147" s="42" t="s">
        <v>621</v>
      </c>
      <c r="K147" s="42" t="s">
        <v>622</v>
      </c>
      <c r="L147" s="35" t="s">
        <v>623</v>
      </c>
      <c r="M147" s="35" t="s">
        <v>624</v>
      </c>
      <c r="N147" s="27"/>
      <c r="O147" s="90"/>
    </row>
    <row r="148" spans="1:15">
      <c r="A148" s="37" t="s">
        <v>991</v>
      </c>
      <c r="B148" s="31" t="s">
        <v>972</v>
      </c>
      <c r="C148" s="38" t="s">
        <v>992</v>
      </c>
      <c r="D148" s="39"/>
      <c r="E148" s="37" t="s">
        <v>993</v>
      </c>
      <c r="F148" s="40">
        <v>25</v>
      </c>
      <c r="G148" s="40">
        <v>400</v>
      </c>
      <c r="H148" s="41">
        <v>0.79400000000000004</v>
      </c>
      <c r="I148" s="25" t="s">
        <v>629</v>
      </c>
      <c r="J148" s="42" t="s">
        <v>994</v>
      </c>
      <c r="K148" s="42" t="s">
        <v>995</v>
      </c>
      <c r="L148" s="29">
        <f>VLOOKUP(C148,'New List Prices'!A:B,2,FALSE)</f>
        <v>29.380000000000003</v>
      </c>
      <c r="M148" s="29">
        <f t="shared" ref="M148:M149" si="23">L148*$B$17</f>
        <v>0</v>
      </c>
      <c r="O148" s="90"/>
    </row>
    <row r="149" spans="1:15">
      <c r="A149" s="37" t="s">
        <v>991</v>
      </c>
      <c r="B149" s="31" t="s">
        <v>996</v>
      </c>
      <c r="C149" s="38" t="s">
        <v>997</v>
      </c>
      <c r="D149" s="39"/>
      <c r="E149" s="37" t="s">
        <v>993</v>
      </c>
      <c r="F149" s="40">
        <v>15</v>
      </c>
      <c r="G149" s="40">
        <v>180</v>
      </c>
      <c r="H149" s="41">
        <v>1.3759999999999999</v>
      </c>
      <c r="I149" s="25" t="s">
        <v>629</v>
      </c>
      <c r="J149" s="42" t="s">
        <v>998</v>
      </c>
      <c r="K149" s="42" t="s">
        <v>999</v>
      </c>
      <c r="L149" s="29">
        <f>VLOOKUP(C149,'New List Prices'!A:B,2,FALSE)</f>
        <v>86.09</v>
      </c>
      <c r="M149" s="29">
        <f t="shared" si="23"/>
        <v>0</v>
      </c>
      <c r="O149" s="90"/>
    </row>
    <row r="150" spans="1:15" s="35" customFormat="1" ht="15" customHeight="1">
      <c r="A150" s="33" t="s">
        <v>613</v>
      </c>
      <c r="B150" s="34" t="s">
        <v>614</v>
      </c>
      <c r="C150" s="34" t="s">
        <v>615</v>
      </c>
      <c r="D150" s="39" t="s">
        <v>648</v>
      </c>
      <c r="E150" s="35" t="s">
        <v>616</v>
      </c>
      <c r="F150" s="40" t="s">
        <v>617</v>
      </c>
      <c r="G150" s="40" t="s">
        <v>618</v>
      </c>
      <c r="H150" s="41" t="s">
        <v>619</v>
      </c>
      <c r="I150" s="35" t="s">
        <v>620</v>
      </c>
      <c r="J150" s="42" t="s">
        <v>621</v>
      </c>
      <c r="K150" s="42" t="s">
        <v>622</v>
      </c>
      <c r="L150" s="35" t="s">
        <v>623</v>
      </c>
      <c r="M150" s="35" t="s">
        <v>624</v>
      </c>
      <c r="N150" s="27"/>
      <c r="O150" s="90"/>
    </row>
    <row r="151" spans="1:15">
      <c r="A151" s="37" t="s">
        <v>1000</v>
      </c>
      <c r="B151" s="31" t="s">
        <v>632</v>
      </c>
      <c r="C151" s="38" t="s">
        <v>1001</v>
      </c>
      <c r="D151" s="39"/>
      <c r="E151" s="37" t="s">
        <v>1002</v>
      </c>
      <c r="F151" s="40">
        <v>50</v>
      </c>
      <c r="G151" s="40">
        <v>1750</v>
      </c>
      <c r="H151" s="41">
        <v>0.21049999999999999</v>
      </c>
      <c r="I151" s="25" t="s">
        <v>629</v>
      </c>
      <c r="J151" s="42" t="s">
        <v>1003</v>
      </c>
      <c r="K151" s="42" t="s">
        <v>1004</v>
      </c>
      <c r="L151" s="29">
        <f>VLOOKUP(C151,'New List Prices'!A:B,2,FALSE)</f>
        <v>7.99</v>
      </c>
      <c r="M151" s="29">
        <f t="shared" ref="M151:M154" si="24">L151*$B$17</f>
        <v>0</v>
      </c>
      <c r="O151" s="90"/>
    </row>
    <row r="152" spans="1:15">
      <c r="A152" s="37" t="s">
        <v>1000</v>
      </c>
      <c r="B152" s="31">
        <v>2</v>
      </c>
      <c r="C152" s="38" t="s">
        <v>1005</v>
      </c>
      <c r="D152" s="39"/>
      <c r="E152" s="37" t="s">
        <v>1002</v>
      </c>
      <c r="F152" s="40">
        <v>25</v>
      </c>
      <c r="G152" s="40">
        <v>1225</v>
      </c>
      <c r="H152" s="41">
        <v>0.3175</v>
      </c>
      <c r="I152" s="25" t="s">
        <v>629</v>
      </c>
      <c r="J152" s="42" t="s">
        <v>1006</v>
      </c>
      <c r="K152" s="42" t="s">
        <v>1007</v>
      </c>
      <c r="L152" s="29">
        <f>VLOOKUP(C152,'New List Prices'!A:B,2,FALSE)</f>
        <v>9.7200000000000006</v>
      </c>
      <c r="M152" s="29">
        <f t="shared" si="24"/>
        <v>0</v>
      </c>
      <c r="O152" s="90"/>
    </row>
    <row r="153" spans="1:15">
      <c r="A153" s="37" t="s">
        <v>1000</v>
      </c>
      <c r="B153" s="31">
        <v>3</v>
      </c>
      <c r="C153" s="38" t="s">
        <v>1008</v>
      </c>
      <c r="D153" s="39"/>
      <c r="E153" s="37" t="s">
        <v>1002</v>
      </c>
      <c r="F153" s="40">
        <v>10</v>
      </c>
      <c r="G153" s="40">
        <v>350</v>
      </c>
      <c r="H153" s="41">
        <v>0.88900000000000001</v>
      </c>
      <c r="I153" s="25" t="s">
        <v>629</v>
      </c>
      <c r="J153" s="42" t="s">
        <v>1009</v>
      </c>
      <c r="K153" s="42" t="s">
        <v>1010</v>
      </c>
      <c r="L153" s="29">
        <f>VLOOKUP(C153,'New List Prices'!A:B,2,FALSE)</f>
        <v>23.770000000000003</v>
      </c>
      <c r="M153" s="29">
        <f t="shared" si="24"/>
        <v>0</v>
      </c>
      <c r="O153" s="90"/>
    </row>
    <row r="154" spans="1:15">
      <c r="A154" s="37" t="s">
        <v>1000</v>
      </c>
      <c r="B154" s="31">
        <v>4</v>
      </c>
      <c r="C154" s="38" t="s">
        <v>1011</v>
      </c>
      <c r="D154" s="39"/>
      <c r="E154" s="37" t="s">
        <v>1002</v>
      </c>
      <c r="F154" s="40">
        <v>5</v>
      </c>
      <c r="G154" s="40">
        <v>175</v>
      </c>
      <c r="H154" s="41">
        <v>1.605</v>
      </c>
      <c r="I154" s="25" t="s">
        <v>629</v>
      </c>
      <c r="J154" s="42" t="s">
        <v>1012</v>
      </c>
      <c r="K154" s="42" t="s">
        <v>1013</v>
      </c>
      <c r="L154" s="29">
        <f>VLOOKUP(C154,'New List Prices'!A:B,2,FALSE)</f>
        <v>40.58</v>
      </c>
      <c r="M154" s="29">
        <f t="shared" si="24"/>
        <v>0</v>
      </c>
      <c r="O154" s="90"/>
    </row>
    <row r="155" spans="1:15" s="35" customFormat="1" ht="15" customHeight="1">
      <c r="A155" s="33" t="s">
        <v>613</v>
      </c>
      <c r="B155" s="34" t="s">
        <v>614</v>
      </c>
      <c r="C155" s="34" t="s">
        <v>615</v>
      </c>
      <c r="D155" s="39" t="s">
        <v>648</v>
      </c>
      <c r="E155" s="35" t="s">
        <v>616</v>
      </c>
      <c r="F155" s="40" t="s">
        <v>617</v>
      </c>
      <c r="G155" s="40" t="s">
        <v>618</v>
      </c>
      <c r="H155" s="41" t="s">
        <v>619</v>
      </c>
      <c r="I155" s="35" t="s">
        <v>620</v>
      </c>
      <c r="J155" s="42" t="s">
        <v>621</v>
      </c>
      <c r="K155" s="42" t="s">
        <v>622</v>
      </c>
      <c r="L155" s="35" t="s">
        <v>623</v>
      </c>
      <c r="M155" s="35" t="s">
        <v>624</v>
      </c>
      <c r="N155" s="27"/>
      <c r="O155" s="90"/>
    </row>
    <row r="156" spans="1:15">
      <c r="A156" s="37" t="s">
        <v>1014</v>
      </c>
      <c r="B156" s="31" t="s">
        <v>1015</v>
      </c>
      <c r="C156" s="46" t="s">
        <v>1016</v>
      </c>
      <c r="D156" s="39"/>
      <c r="E156" s="37" t="s">
        <v>1017</v>
      </c>
      <c r="F156" s="40">
        <v>25</v>
      </c>
      <c r="G156" s="40">
        <v>300</v>
      </c>
      <c r="H156" s="41">
        <v>0.96099999999999997</v>
      </c>
      <c r="I156" s="25" t="s">
        <v>629</v>
      </c>
      <c r="J156" s="42" t="s">
        <v>1018</v>
      </c>
      <c r="K156" s="42" t="s">
        <v>1019</v>
      </c>
      <c r="L156" s="29">
        <f>VLOOKUP(C156,'New List Prices'!A:B,2,FALSE)</f>
        <v>58.269999999999996</v>
      </c>
      <c r="M156" s="29">
        <f t="shared" ref="M156:M157" si="25">L156*$B$17</f>
        <v>0</v>
      </c>
      <c r="O156" s="90"/>
    </row>
    <row r="157" spans="1:15">
      <c r="A157" s="37" t="s">
        <v>1014</v>
      </c>
      <c r="B157" s="31" t="s">
        <v>972</v>
      </c>
      <c r="C157" s="38" t="s">
        <v>1020</v>
      </c>
      <c r="D157" s="39"/>
      <c r="E157" s="37" t="s">
        <v>1017</v>
      </c>
      <c r="F157" s="40">
        <v>25</v>
      </c>
      <c r="G157" s="40">
        <v>300</v>
      </c>
      <c r="H157" s="41">
        <v>0.98099999999999998</v>
      </c>
      <c r="I157" s="25" t="s">
        <v>629</v>
      </c>
      <c r="J157" s="42" t="s">
        <v>1021</v>
      </c>
      <c r="K157" s="42" t="s">
        <v>1022</v>
      </c>
      <c r="L157" s="29">
        <f>VLOOKUP(C157,'New List Prices'!A:B,2,FALSE)</f>
        <v>46.53</v>
      </c>
      <c r="M157" s="29">
        <f t="shared" si="25"/>
        <v>0</v>
      </c>
      <c r="O157" s="90"/>
    </row>
    <row r="158" spans="1:15" s="35" customFormat="1" ht="15" customHeight="1">
      <c r="A158" s="33" t="s">
        <v>613</v>
      </c>
      <c r="B158" s="34" t="s">
        <v>614</v>
      </c>
      <c r="C158" s="34" t="s">
        <v>615</v>
      </c>
      <c r="D158" s="39" t="s">
        <v>648</v>
      </c>
      <c r="E158" s="35" t="s">
        <v>616</v>
      </c>
      <c r="F158" s="40" t="s">
        <v>617</v>
      </c>
      <c r="G158" s="40" t="s">
        <v>618</v>
      </c>
      <c r="H158" s="41" t="s">
        <v>619</v>
      </c>
      <c r="I158" s="35" t="s">
        <v>620</v>
      </c>
      <c r="J158" s="42" t="s">
        <v>621</v>
      </c>
      <c r="K158" s="42" t="s">
        <v>622</v>
      </c>
      <c r="L158" s="35" t="s">
        <v>623</v>
      </c>
      <c r="M158" s="35" t="s">
        <v>624</v>
      </c>
      <c r="N158" s="27"/>
      <c r="O158" s="90"/>
    </row>
    <row r="159" spans="1:15">
      <c r="A159" s="37" t="s">
        <v>1023</v>
      </c>
      <c r="B159" s="31" t="s">
        <v>632</v>
      </c>
      <c r="C159" s="38" t="s">
        <v>1024</v>
      </c>
      <c r="D159" s="39"/>
      <c r="E159" s="37" t="s">
        <v>1025</v>
      </c>
      <c r="F159" s="40">
        <v>50</v>
      </c>
      <c r="G159" s="40">
        <v>2450</v>
      </c>
      <c r="H159" s="41">
        <v>0.19900000000000001</v>
      </c>
      <c r="I159" s="25" t="s">
        <v>629</v>
      </c>
      <c r="J159" s="42" t="s">
        <v>1026</v>
      </c>
      <c r="K159" s="42" t="s">
        <v>1027</v>
      </c>
      <c r="L159" s="29">
        <f>VLOOKUP(C159,'New List Prices'!A:B,2,FALSE)</f>
        <v>10.14</v>
      </c>
      <c r="M159" s="29">
        <f t="shared" ref="M159:M161" si="26">L159*$B$17</f>
        <v>0</v>
      </c>
      <c r="O159" s="90"/>
    </row>
    <row r="160" spans="1:15">
      <c r="A160" s="37" t="s">
        <v>1023</v>
      </c>
      <c r="B160" s="31">
        <v>2</v>
      </c>
      <c r="C160" s="38" t="s">
        <v>1028</v>
      </c>
      <c r="D160" s="39"/>
      <c r="E160" s="37" t="s">
        <v>1025</v>
      </c>
      <c r="F160" s="40">
        <v>25</v>
      </c>
      <c r="G160" s="40">
        <v>1225</v>
      </c>
      <c r="H160" s="41">
        <v>0.29249999999999998</v>
      </c>
      <c r="I160" s="25" t="s">
        <v>629</v>
      </c>
      <c r="J160" s="42" t="s">
        <v>1029</v>
      </c>
      <c r="K160" s="42" t="s">
        <v>1030</v>
      </c>
      <c r="L160" s="29">
        <f>VLOOKUP(C160,'New List Prices'!A:B,2,FALSE)</f>
        <v>12.52</v>
      </c>
      <c r="M160" s="29">
        <f t="shared" si="26"/>
        <v>0</v>
      </c>
      <c r="O160" s="90"/>
    </row>
    <row r="161" spans="1:15">
      <c r="A161" s="37" t="s">
        <v>1023</v>
      </c>
      <c r="B161" s="31">
        <v>3</v>
      </c>
      <c r="C161" s="38" t="s">
        <v>1031</v>
      </c>
      <c r="D161" s="39"/>
      <c r="E161" s="37" t="s">
        <v>1025</v>
      </c>
      <c r="F161" s="40">
        <v>20</v>
      </c>
      <c r="G161" s="40">
        <v>360</v>
      </c>
      <c r="H161" s="41">
        <v>0.85</v>
      </c>
      <c r="I161" s="25" t="s">
        <v>629</v>
      </c>
      <c r="J161" s="42" t="s">
        <v>1032</v>
      </c>
      <c r="K161" s="42" t="s">
        <v>1033</v>
      </c>
      <c r="L161" s="29">
        <f>VLOOKUP(C161,'New List Prices'!A:B,2,FALSE)</f>
        <v>42.919999999999995</v>
      </c>
      <c r="M161" s="29">
        <f t="shared" si="26"/>
        <v>0</v>
      </c>
      <c r="O161" s="90"/>
    </row>
    <row r="162" spans="1:15" s="35" customFormat="1" ht="15" customHeight="1">
      <c r="A162" s="33" t="s">
        <v>613</v>
      </c>
      <c r="B162" s="34" t="s">
        <v>614</v>
      </c>
      <c r="C162" s="34" t="s">
        <v>615</v>
      </c>
      <c r="D162" s="39" t="s">
        <v>648</v>
      </c>
      <c r="E162" s="35" t="s">
        <v>616</v>
      </c>
      <c r="F162" s="40" t="s">
        <v>617</v>
      </c>
      <c r="G162" s="40" t="s">
        <v>618</v>
      </c>
      <c r="H162" s="41" t="s">
        <v>619</v>
      </c>
      <c r="I162" s="35" t="s">
        <v>620</v>
      </c>
      <c r="J162" s="42" t="s">
        <v>621</v>
      </c>
      <c r="K162" s="42" t="s">
        <v>622</v>
      </c>
      <c r="L162" s="35" t="s">
        <v>623</v>
      </c>
      <c r="M162" s="35" t="s">
        <v>624</v>
      </c>
      <c r="N162" s="27"/>
      <c r="O162" s="90"/>
    </row>
    <row r="163" spans="1:15">
      <c r="A163" s="37" t="s">
        <v>1034</v>
      </c>
      <c r="B163" s="31" t="s">
        <v>972</v>
      </c>
      <c r="C163" s="38" t="s">
        <v>1035</v>
      </c>
      <c r="D163" s="39"/>
      <c r="E163" s="37" t="s">
        <v>1036</v>
      </c>
      <c r="F163" s="40">
        <v>15</v>
      </c>
      <c r="G163" s="40">
        <v>420</v>
      </c>
      <c r="H163" s="41">
        <v>0.82199999999999995</v>
      </c>
      <c r="I163" s="25" t="s">
        <v>629</v>
      </c>
      <c r="J163" s="42" t="s">
        <v>1037</v>
      </c>
      <c r="K163" s="42" t="s">
        <v>1038</v>
      </c>
      <c r="L163" s="29">
        <f>VLOOKUP(C163,'New List Prices'!A:B,2,FALSE)</f>
        <v>42.169999999999995</v>
      </c>
      <c r="M163" s="29">
        <f>L163*$B$17</f>
        <v>0</v>
      </c>
      <c r="O163" s="90"/>
    </row>
    <row r="164" spans="1:15" s="35" customFormat="1" ht="15" customHeight="1">
      <c r="A164" s="33" t="s">
        <v>613</v>
      </c>
      <c r="B164" s="34" t="s">
        <v>614</v>
      </c>
      <c r="C164" s="34" t="s">
        <v>615</v>
      </c>
      <c r="D164" s="39" t="s">
        <v>648</v>
      </c>
      <c r="E164" s="35" t="s">
        <v>616</v>
      </c>
      <c r="F164" s="40" t="s">
        <v>617</v>
      </c>
      <c r="G164" s="40" t="s">
        <v>618</v>
      </c>
      <c r="H164" s="41" t="s">
        <v>619</v>
      </c>
      <c r="I164" s="35" t="s">
        <v>620</v>
      </c>
      <c r="J164" s="42" t="s">
        <v>621</v>
      </c>
      <c r="K164" s="42" t="s">
        <v>622</v>
      </c>
      <c r="L164" s="35" t="s">
        <v>623</v>
      </c>
      <c r="M164" s="35" t="s">
        <v>624</v>
      </c>
      <c r="N164" s="27"/>
      <c r="O164" s="90"/>
    </row>
    <row r="165" spans="1:15">
      <c r="A165" s="37" t="s">
        <v>1039</v>
      </c>
      <c r="B165" s="31" t="s">
        <v>632</v>
      </c>
      <c r="C165" s="38" t="s">
        <v>1040</v>
      </c>
      <c r="D165" s="39"/>
      <c r="E165" s="37" t="s">
        <v>1041</v>
      </c>
      <c r="F165" s="40">
        <v>40</v>
      </c>
      <c r="G165" s="40">
        <v>3200</v>
      </c>
      <c r="H165" s="41">
        <v>0.13900000000000001</v>
      </c>
      <c r="I165" s="25" t="s">
        <v>629</v>
      </c>
      <c r="J165" s="42" t="s">
        <v>1042</v>
      </c>
      <c r="K165" s="42" t="s">
        <v>1043</v>
      </c>
      <c r="L165" s="29">
        <f>VLOOKUP(C165,'New List Prices'!A:B,2,FALSE)</f>
        <v>7.95</v>
      </c>
      <c r="M165" s="29">
        <f t="shared" ref="M165:M168" si="27">L165*$B$17</f>
        <v>0</v>
      </c>
      <c r="O165" s="90"/>
    </row>
    <row r="166" spans="1:15">
      <c r="A166" s="37" t="s">
        <v>1039</v>
      </c>
      <c r="B166" s="31">
        <v>2</v>
      </c>
      <c r="C166" s="38" t="s">
        <v>1044</v>
      </c>
      <c r="D166" s="39"/>
      <c r="E166" s="37" t="s">
        <v>1041</v>
      </c>
      <c r="F166" s="40">
        <v>25</v>
      </c>
      <c r="G166" s="40">
        <v>1400</v>
      </c>
      <c r="H166" s="41">
        <v>0.222</v>
      </c>
      <c r="I166" s="25" t="s">
        <v>629</v>
      </c>
      <c r="J166" s="42" t="s">
        <v>1045</v>
      </c>
      <c r="K166" s="42" t="s">
        <v>1046</v>
      </c>
      <c r="L166" s="29">
        <f>VLOOKUP(C166,'New List Prices'!A:B,2,FALSE)</f>
        <v>11.28</v>
      </c>
      <c r="M166" s="29">
        <f t="shared" si="27"/>
        <v>0</v>
      </c>
      <c r="O166" s="90"/>
    </row>
    <row r="167" spans="1:15">
      <c r="A167" s="37" t="s">
        <v>1039</v>
      </c>
      <c r="B167" s="31">
        <v>3</v>
      </c>
      <c r="C167" s="38" t="s">
        <v>1047</v>
      </c>
      <c r="D167" s="39"/>
      <c r="E167" s="37" t="s">
        <v>1041</v>
      </c>
      <c r="F167" s="40">
        <v>20</v>
      </c>
      <c r="G167" s="40">
        <v>560</v>
      </c>
      <c r="H167" s="41">
        <v>0.60499999999999998</v>
      </c>
      <c r="I167" s="25" t="s">
        <v>629</v>
      </c>
      <c r="J167" s="42" t="s">
        <v>1048</v>
      </c>
      <c r="K167" s="42" t="s">
        <v>1049</v>
      </c>
      <c r="L167" s="29">
        <f>VLOOKUP(C167,'New List Prices'!A:B,2,FALSE)</f>
        <v>36.22</v>
      </c>
      <c r="M167" s="29">
        <f t="shared" si="27"/>
        <v>0</v>
      </c>
      <c r="O167" s="90"/>
    </row>
    <row r="168" spans="1:15">
      <c r="A168" s="37" t="s">
        <v>1039</v>
      </c>
      <c r="B168" s="31">
        <v>4</v>
      </c>
      <c r="C168" s="38" t="s">
        <v>1050</v>
      </c>
      <c r="D168" s="39"/>
      <c r="E168" s="37" t="s">
        <v>1041</v>
      </c>
      <c r="F168" s="40">
        <v>10</v>
      </c>
      <c r="G168" s="40">
        <v>280</v>
      </c>
      <c r="H168" s="41">
        <v>1.044</v>
      </c>
      <c r="I168" s="25" t="s">
        <v>629</v>
      </c>
      <c r="J168" s="42" t="s">
        <v>1051</v>
      </c>
      <c r="K168" s="42" t="s">
        <v>1052</v>
      </c>
      <c r="L168" s="29">
        <f>VLOOKUP(C168,'New List Prices'!A:B,2,FALSE)</f>
        <v>54.669999999999995</v>
      </c>
      <c r="M168" s="29">
        <f t="shared" si="27"/>
        <v>0</v>
      </c>
      <c r="O168" s="90"/>
    </row>
    <row r="169" spans="1:15" s="35" customFormat="1" ht="15" customHeight="1">
      <c r="A169" s="33" t="s">
        <v>613</v>
      </c>
      <c r="B169" s="34" t="s">
        <v>614</v>
      </c>
      <c r="C169" s="34" t="s">
        <v>615</v>
      </c>
      <c r="D169" s="39" t="s">
        <v>648</v>
      </c>
      <c r="E169" s="35" t="s">
        <v>616</v>
      </c>
      <c r="F169" s="40" t="s">
        <v>617</v>
      </c>
      <c r="G169" s="40" t="s">
        <v>618</v>
      </c>
      <c r="H169" s="41" t="s">
        <v>619</v>
      </c>
      <c r="I169" s="35" t="s">
        <v>620</v>
      </c>
      <c r="J169" s="42" t="s">
        <v>621</v>
      </c>
      <c r="K169" s="42" t="s">
        <v>622</v>
      </c>
      <c r="L169" s="35" t="s">
        <v>623</v>
      </c>
      <c r="M169" s="35" t="s">
        <v>624</v>
      </c>
      <c r="N169" s="27"/>
      <c r="O169" s="90"/>
    </row>
    <row r="170" spans="1:15">
      <c r="A170" s="37" t="s">
        <v>1053</v>
      </c>
      <c r="B170" s="31" t="s">
        <v>632</v>
      </c>
      <c r="C170" s="38" t="s">
        <v>1054</v>
      </c>
      <c r="D170" s="39"/>
      <c r="E170" s="37" t="s">
        <v>1055</v>
      </c>
      <c r="F170" s="40">
        <v>40</v>
      </c>
      <c r="G170" s="40">
        <v>3200</v>
      </c>
      <c r="H170" s="41">
        <v>0.128</v>
      </c>
      <c r="I170" s="25" t="s">
        <v>629</v>
      </c>
      <c r="J170" s="42" t="s">
        <v>1056</v>
      </c>
      <c r="K170" s="42" t="s">
        <v>1057</v>
      </c>
      <c r="L170" s="29">
        <f>VLOOKUP(C170,'New List Prices'!A:B,2,FALSE)</f>
        <v>24.96</v>
      </c>
      <c r="M170" s="29">
        <f t="shared" ref="M170:M172" si="28">L170*$B$17</f>
        <v>0</v>
      </c>
      <c r="O170" s="90"/>
    </row>
    <row r="171" spans="1:15">
      <c r="A171" s="37" t="s">
        <v>1053</v>
      </c>
      <c r="B171" s="31">
        <v>2</v>
      </c>
      <c r="C171" s="38" t="s">
        <v>1058</v>
      </c>
      <c r="D171" s="39"/>
      <c r="E171" s="37" t="s">
        <v>1055</v>
      </c>
      <c r="F171" s="40">
        <v>25</v>
      </c>
      <c r="G171" s="40">
        <v>2000</v>
      </c>
      <c r="H171" s="41">
        <v>0.21099999999999999</v>
      </c>
      <c r="I171" s="25" t="s">
        <v>629</v>
      </c>
      <c r="J171" s="42" t="s">
        <v>1059</v>
      </c>
      <c r="K171" s="42" t="s">
        <v>1060</v>
      </c>
      <c r="L171" s="29">
        <f>VLOOKUP(C171,'New List Prices'!A:B,2,FALSE)</f>
        <v>24.700000000000003</v>
      </c>
      <c r="M171" s="29">
        <f t="shared" si="28"/>
        <v>0</v>
      </c>
      <c r="O171" s="90"/>
    </row>
    <row r="172" spans="1:15">
      <c r="A172" s="37" t="s">
        <v>1053</v>
      </c>
      <c r="B172" s="31">
        <v>3</v>
      </c>
      <c r="C172" s="38" t="s">
        <v>1061</v>
      </c>
      <c r="D172" s="39"/>
      <c r="E172" s="37" t="s">
        <v>1055</v>
      </c>
      <c r="F172" s="40">
        <v>20</v>
      </c>
      <c r="G172" s="40">
        <v>700</v>
      </c>
      <c r="H172" s="41">
        <v>0.56999999999999995</v>
      </c>
      <c r="I172" s="25" t="s">
        <v>629</v>
      </c>
      <c r="J172" s="42" t="s">
        <v>1062</v>
      </c>
      <c r="K172" s="42" t="s">
        <v>1063</v>
      </c>
      <c r="L172" s="29">
        <f>VLOOKUP(C172,'New List Prices'!A:B,2,FALSE)</f>
        <v>70.72</v>
      </c>
      <c r="M172" s="29">
        <f t="shared" si="28"/>
        <v>0</v>
      </c>
      <c r="O172" s="90"/>
    </row>
    <row r="173" spans="1:15" s="35" customFormat="1" ht="15" customHeight="1">
      <c r="A173" s="33" t="s">
        <v>613</v>
      </c>
      <c r="B173" s="34" t="s">
        <v>614</v>
      </c>
      <c r="C173" s="34" t="s">
        <v>615</v>
      </c>
      <c r="D173" s="39" t="s">
        <v>648</v>
      </c>
      <c r="E173" s="35" t="s">
        <v>616</v>
      </c>
      <c r="F173" s="40" t="s">
        <v>617</v>
      </c>
      <c r="G173" s="40" t="s">
        <v>618</v>
      </c>
      <c r="H173" s="41" t="s">
        <v>619</v>
      </c>
      <c r="I173" s="35" t="s">
        <v>620</v>
      </c>
      <c r="J173" s="42" t="s">
        <v>621</v>
      </c>
      <c r="K173" s="42" t="s">
        <v>622</v>
      </c>
      <c r="L173" s="35" t="s">
        <v>623</v>
      </c>
      <c r="M173" s="35" t="s">
        <v>624</v>
      </c>
      <c r="N173" s="27"/>
      <c r="O173" s="90"/>
    </row>
    <row r="174" spans="1:15">
      <c r="A174" s="37" t="s">
        <v>1064</v>
      </c>
      <c r="B174" s="31" t="s">
        <v>632</v>
      </c>
      <c r="C174" s="38" t="s">
        <v>1065</v>
      </c>
      <c r="D174" s="39"/>
      <c r="E174" s="37" t="s">
        <v>1066</v>
      </c>
      <c r="F174" s="40">
        <v>100</v>
      </c>
      <c r="G174" s="40">
        <v>3500</v>
      </c>
      <c r="H174" s="41">
        <v>0.14149999999999999</v>
      </c>
      <c r="I174" s="25" t="s">
        <v>629</v>
      </c>
      <c r="J174" s="42" t="s">
        <v>1067</v>
      </c>
      <c r="K174" s="42" t="s">
        <v>1068</v>
      </c>
      <c r="L174" s="29">
        <f>VLOOKUP(C174,'New List Prices'!A:B,2,FALSE)</f>
        <v>4.12</v>
      </c>
      <c r="M174" s="29">
        <f t="shared" ref="M174:M178" si="29">L174*$B$17</f>
        <v>0</v>
      </c>
      <c r="O174" s="90"/>
    </row>
    <row r="175" spans="1:15">
      <c r="A175" s="37" t="s">
        <v>1064</v>
      </c>
      <c r="B175" s="31">
        <v>2</v>
      </c>
      <c r="C175" s="38" t="s">
        <v>1069</v>
      </c>
      <c r="D175" s="39"/>
      <c r="E175" s="37" t="s">
        <v>1066</v>
      </c>
      <c r="F175" s="40">
        <v>50</v>
      </c>
      <c r="G175" s="40">
        <v>1750</v>
      </c>
      <c r="H175" s="41">
        <v>0.20649999999999999</v>
      </c>
      <c r="I175" s="25" t="s">
        <v>629</v>
      </c>
      <c r="J175" s="42" t="s">
        <v>1070</v>
      </c>
      <c r="K175" s="42" t="s">
        <v>1071</v>
      </c>
      <c r="L175" s="29">
        <f>VLOOKUP(C175,'New List Prices'!A:B,2,FALSE)</f>
        <v>6.39</v>
      </c>
      <c r="M175" s="29">
        <f t="shared" si="29"/>
        <v>0</v>
      </c>
      <c r="O175" s="90"/>
    </row>
    <row r="176" spans="1:15">
      <c r="A176" s="37" t="s">
        <v>1064</v>
      </c>
      <c r="B176" s="31">
        <v>3</v>
      </c>
      <c r="C176" s="38" t="s">
        <v>1072</v>
      </c>
      <c r="D176" s="39"/>
      <c r="E176" s="37" t="s">
        <v>1066</v>
      </c>
      <c r="F176" s="40">
        <v>20</v>
      </c>
      <c r="G176" s="40">
        <v>560</v>
      </c>
      <c r="H176" s="41">
        <v>0.60950000000000004</v>
      </c>
      <c r="I176" s="25" t="s">
        <v>629</v>
      </c>
      <c r="J176" s="42" t="s">
        <v>1073</v>
      </c>
      <c r="K176" s="42" t="s">
        <v>1074</v>
      </c>
      <c r="L176" s="29">
        <f>VLOOKUP(C176,'New List Prices'!A:B,2,FALSE)</f>
        <v>15.299999999999999</v>
      </c>
      <c r="M176" s="29">
        <f t="shared" si="29"/>
        <v>0</v>
      </c>
      <c r="O176" s="90"/>
    </row>
    <row r="177" spans="1:15">
      <c r="A177" s="37" t="s">
        <v>1064</v>
      </c>
      <c r="B177" s="31">
        <v>4</v>
      </c>
      <c r="C177" s="38" t="s">
        <v>1075</v>
      </c>
      <c r="D177" s="39"/>
      <c r="E177" s="37" t="s">
        <v>1066</v>
      </c>
      <c r="F177" s="40">
        <v>10</v>
      </c>
      <c r="G177" s="40">
        <v>280</v>
      </c>
      <c r="H177" s="41">
        <v>1.1599999999999999</v>
      </c>
      <c r="I177" s="25" t="s">
        <v>629</v>
      </c>
      <c r="J177" s="42" t="s">
        <v>1076</v>
      </c>
      <c r="K177" s="42" t="s">
        <v>1077</v>
      </c>
      <c r="L177" s="29">
        <f>VLOOKUP(C177,'New List Prices'!A:B,2,FALSE)</f>
        <v>28.740000000000002</v>
      </c>
      <c r="M177" s="29">
        <f t="shared" si="29"/>
        <v>0</v>
      </c>
      <c r="O177" s="90"/>
    </row>
    <row r="178" spans="1:15">
      <c r="A178" s="37" t="s">
        <v>1064</v>
      </c>
      <c r="B178" s="31">
        <v>6</v>
      </c>
      <c r="C178" s="38" t="s">
        <v>1078</v>
      </c>
      <c r="D178" s="39"/>
      <c r="E178" s="37" t="s">
        <v>1066</v>
      </c>
      <c r="F178" s="40">
        <v>3</v>
      </c>
      <c r="G178" s="40">
        <v>84</v>
      </c>
      <c r="H178" s="41">
        <v>3.1389999999999998</v>
      </c>
      <c r="I178" s="25" t="s">
        <v>629</v>
      </c>
      <c r="J178" s="42" t="s">
        <v>1079</v>
      </c>
      <c r="K178" s="42" t="s">
        <v>1080</v>
      </c>
      <c r="L178" s="29">
        <f>VLOOKUP(C178,'New List Prices'!A:B,2,FALSE)</f>
        <v>127.94000000000001</v>
      </c>
      <c r="M178" s="29">
        <f t="shared" si="29"/>
        <v>0</v>
      </c>
      <c r="O178" s="90"/>
    </row>
    <row r="179" spans="1:15" s="35" customFormat="1" ht="15" customHeight="1">
      <c r="A179" s="33" t="s">
        <v>613</v>
      </c>
      <c r="B179" s="34" t="s">
        <v>614</v>
      </c>
      <c r="C179" s="34" t="s">
        <v>615</v>
      </c>
      <c r="D179" s="39" t="s">
        <v>648</v>
      </c>
      <c r="E179" s="35" t="s">
        <v>616</v>
      </c>
      <c r="F179" s="40" t="s">
        <v>617</v>
      </c>
      <c r="G179" s="40" t="s">
        <v>618</v>
      </c>
      <c r="H179" s="41" t="s">
        <v>619</v>
      </c>
      <c r="I179" s="35" t="s">
        <v>620</v>
      </c>
      <c r="J179" s="42" t="s">
        <v>621</v>
      </c>
      <c r="K179" s="42" t="s">
        <v>622</v>
      </c>
      <c r="L179" s="35" t="s">
        <v>623</v>
      </c>
      <c r="M179" s="35" t="s">
        <v>624</v>
      </c>
      <c r="N179" s="27"/>
      <c r="O179" s="90"/>
    </row>
    <row r="180" spans="1:15">
      <c r="A180" s="37" t="s">
        <v>1081</v>
      </c>
      <c r="B180" s="31" t="s">
        <v>632</v>
      </c>
      <c r="C180" s="38" t="s">
        <v>1082</v>
      </c>
      <c r="D180" s="39"/>
      <c r="E180" s="37" t="s">
        <v>1083</v>
      </c>
      <c r="F180" s="40">
        <v>100</v>
      </c>
      <c r="G180" s="40">
        <v>3500</v>
      </c>
      <c r="H180" s="41">
        <v>0.13150000000000001</v>
      </c>
      <c r="I180" s="25" t="s">
        <v>629</v>
      </c>
      <c r="J180" s="42" t="s">
        <v>1084</v>
      </c>
      <c r="K180" s="42" t="s">
        <v>1085</v>
      </c>
      <c r="L180" s="29">
        <f>VLOOKUP(C180,'New List Prices'!A:B,2,FALSE)</f>
        <v>5.1499999999999995</v>
      </c>
      <c r="M180" s="29">
        <f t="shared" ref="M180:M184" si="30">L180*$B$17</f>
        <v>0</v>
      </c>
      <c r="O180" s="90"/>
    </row>
    <row r="181" spans="1:15">
      <c r="A181" s="37" t="s">
        <v>1081</v>
      </c>
      <c r="B181" s="31">
        <v>2</v>
      </c>
      <c r="C181" s="38" t="s">
        <v>1086</v>
      </c>
      <c r="D181" s="39"/>
      <c r="E181" s="37" t="s">
        <v>1083</v>
      </c>
      <c r="F181" s="40">
        <v>50</v>
      </c>
      <c r="G181" s="40">
        <v>1750</v>
      </c>
      <c r="H181" s="41">
        <v>0.19650000000000001</v>
      </c>
      <c r="I181" s="25" t="s">
        <v>629</v>
      </c>
      <c r="J181" s="42" t="s">
        <v>1087</v>
      </c>
      <c r="K181" s="42" t="s">
        <v>1088</v>
      </c>
      <c r="L181" s="29">
        <f>VLOOKUP(C181,'New List Prices'!A:B,2,FALSE)</f>
        <v>6.83</v>
      </c>
      <c r="M181" s="29">
        <f t="shared" si="30"/>
        <v>0</v>
      </c>
      <c r="O181" s="90"/>
    </row>
    <row r="182" spans="1:15">
      <c r="A182" s="37" t="s">
        <v>1081</v>
      </c>
      <c r="B182" s="31">
        <v>3</v>
      </c>
      <c r="C182" s="38" t="s">
        <v>1089</v>
      </c>
      <c r="D182" s="39"/>
      <c r="E182" s="37" t="s">
        <v>1083</v>
      </c>
      <c r="F182" s="40">
        <v>20</v>
      </c>
      <c r="G182" s="40">
        <v>700</v>
      </c>
      <c r="H182" s="41">
        <v>0.58399999999999996</v>
      </c>
      <c r="I182" s="25" t="s">
        <v>629</v>
      </c>
      <c r="J182" s="42" t="s">
        <v>1090</v>
      </c>
      <c r="K182" s="42" t="s">
        <v>1091</v>
      </c>
      <c r="L182" s="29">
        <f>VLOOKUP(C182,'New List Prices'!A:B,2,FALSE)</f>
        <v>16.860000000000003</v>
      </c>
      <c r="M182" s="29">
        <f t="shared" si="30"/>
        <v>0</v>
      </c>
      <c r="O182" s="90"/>
    </row>
    <row r="183" spans="1:15">
      <c r="A183" s="37" t="s">
        <v>1081</v>
      </c>
      <c r="B183" s="31">
        <v>4</v>
      </c>
      <c r="C183" s="38" t="s">
        <v>1092</v>
      </c>
      <c r="D183" s="39"/>
      <c r="E183" s="37" t="s">
        <v>1083</v>
      </c>
      <c r="F183" s="40">
        <v>10</v>
      </c>
      <c r="G183" s="40">
        <v>280</v>
      </c>
      <c r="H183" s="41">
        <v>1.105</v>
      </c>
      <c r="I183" s="25" t="s">
        <v>629</v>
      </c>
      <c r="J183" s="42" t="s">
        <v>1093</v>
      </c>
      <c r="K183" s="42" t="s">
        <v>1094</v>
      </c>
      <c r="L183" s="29">
        <f>VLOOKUP(C183,'New List Prices'!A:B,2,FALSE)</f>
        <v>29.21</v>
      </c>
      <c r="M183" s="29">
        <f t="shared" si="30"/>
        <v>0</v>
      </c>
      <c r="O183" s="90"/>
    </row>
    <row r="184" spans="1:15">
      <c r="A184" s="37" t="s">
        <v>1081</v>
      </c>
      <c r="B184" s="31">
        <v>6</v>
      </c>
      <c r="C184" s="38" t="s">
        <v>1095</v>
      </c>
      <c r="D184" s="39"/>
      <c r="E184" s="37" t="s">
        <v>1083</v>
      </c>
      <c r="F184" s="40">
        <v>3</v>
      </c>
      <c r="G184" s="40">
        <v>84</v>
      </c>
      <c r="H184" s="41">
        <v>3.03</v>
      </c>
      <c r="I184" s="25" t="s">
        <v>629</v>
      </c>
      <c r="J184" s="42" t="s">
        <v>1096</v>
      </c>
      <c r="K184" s="42" t="s">
        <v>1097</v>
      </c>
      <c r="L184" s="29">
        <f>VLOOKUP(C184,'New List Prices'!A:B,2,FALSE)</f>
        <v>160.38999999999999</v>
      </c>
      <c r="M184" s="29">
        <f t="shared" si="30"/>
        <v>0</v>
      </c>
      <c r="O184" s="90"/>
    </row>
    <row r="185" spans="1:15" s="35" customFormat="1" ht="15" customHeight="1">
      <c r="A185" s="33" t="s">
        <v>613</v>
      </c>
      <c r="B185" s="34" t="s">
        <v>614</v>
      </c>
      <c r="C185" s="34" t="s">
        <v>615</v>
      </c>
      <c r="D185" s="39" t="s">
        <v>648</v>
      </c>
      <c r="E185" s="35" t="s">
        <v>616</v>
      </c>
      <c r="F185" s="40" t="s">
        <v>617</v>
      </c>
      <c r="G185" s="40" t="s">
        <v>618</v>
      </c>
      <c r="H185" s="41" t="s">
        <v>619</v>
      </c>
      <c r="I185" s="35" t="s">
        <v>620</v>
      </c>
      <c r="J185" s="42" t="s">
        <v>621</v>
      </c>
      <c r="K185" s="42" t="s">
        <v>622</v>
      </c>
      <c r="L185" s="35" t="s">
        <v>623</v>
      </c>
      <c r="M185" s="35" t="s">
        <v>624</v>
      </c>
      <c r="N185" s="27"/>
      <c r="O185" s="90"/>
    </row>
    <row r="186" spans="1:15">
      <c r="A186" s="37" t="s">
        <v>1098</v>
      </c>
      <c r="B186" s="31" t="s">
        <v>632</v>
      </c>
      <c r="C186" s="38" t="s">
        <v>1099</v>
      </c>
      <c r="D186" s="39"/>
      <c r="E186" s="37" t="s">
        <v>1100</v>
      </c>
      <c r="F186" s="40">
        <v>50</v>
      </c>
      <c r="G186" s="40">
        <v>4000</v>
      </c>
      <c r="H186" s="41">
        <v>0.1</v>
      </c>
      <c r="I186" s="25" t="s">
        <v>629</v>
      </c>
      <c r="J186" s="42" t="s">
        <v>1101</v>
      </c>
      <c r="K186" s="42" t="s">
        <v>1102</v>
      </c>
      <c r="L186" s="29">
        <f>VLOOKUP(C186,'New List Prices'!A:B,2,FALSE)</f>
        <v>6.02</v>
      </c>
      <c r="M186" s="29">
        <f t="shared" ref="M186:M190" si="31">L186*$B$17</f>
        <v>0</v>
      </c>
      <c r="O186" s="90"/>
    </row>
    <row r="187" spans="1:15">
      <c r="A187" s="37" t="s">
        <v>1098</v>
      </c>
      <c r="B187" s="31">
        <v>2</v>
      </c>
      <c r="C187" s="38" t="s">
        <v>1103</v>
      </c>
      <c r="D187" s="39"/>
      <c r="E187" s="37" t="s">
        <v>1100</v>
      </c>
      <c r="F187" s="40">
        <v>25</v>
      </c>
      <c r="G187" s="40">
        <v>2000</v>
      </c>
      <c r="H187" s="41">
        <v>0.161</v>
      </c>
      <c r="I187" s="25" t="s">
        <v>629</v>
      </c>
      <c r="J187" s="42" t="s">
        <v>1104</v>
      </c>
      <c r="K187" s="42" t="s">
        <v>1105</v>
      </c>
      <c r="L187" s="29">
        <f>VLOOKUP(C187,'New List Prices'!A:B,2,FALSE)</f>
        <v>6.8599999999999994</v>
      </c>
      <c r="M187" s="29">
        <f t="shared" si="31"/>
        <v>0</v>
      </c>
      <c r="O187" s="90"/>
    </row>
    <row r="188" spans="1:15">
      <c r="A188" s="37" t="s">
        <v>1098</v>
      </c>
      <c r="B188" s="31">
        <v>3</v>
      </c>
      <c r="C188" s="38" t="s">
        <v>1106</v>
      </c>
      <c r="D188" s="39"/>
      <c r="E188" s="37" t="s">
        <v>1100</v>
      </c>
      <c r="F188" s="40">
        <v>20</v>
      </c>
      <c r="G188" s="40">
        <v>700</v>
      </c>
      <c r="H188" s="41">
        <v>0.45150000000000001</v>
      </c>
      <c r="I188" s="25" t="s">
        <v>629</v>
      </c>
      <c r="J188" s="42" t="s">
        <v>1107</v>
      </c>
      <c r="K188" s="42" t="s">
        <v>1108</v>
      </c>
      <c r="L188" s="29">
        <f>VLOOKUP(C188,'New List Prices'!A:B,2,FALSE)</f>
        <v>17.630000000000003</v>
      </c>
      <c r="M188" s="29">
        <f t="shared" si="31"/>
        <v>0</v>
      </c>
      <c r="O188" s="90"/>
    </row>
    <row r="189" spans="1:15">
      <c r="A189" s="37" t="s">
        <v>1098</v>
      </c>
      <c r="B189" s="31">
        <v>4</v>
      </c>
      <c r="C189" s="38" t="s">
        <v>1109</v>
      </c>
      <c r="D189" s="39"/>
      <c r="E189" s="37" t="s">
        <v>1100</v>
      </c>
      <c r="F189" s="40">
        <v>15</v>
      </c>
      <c r="G189" s="40">
        <v>420</v>
      </c>
      <c r="H189" s="41">
        <v>0.83</v>
      </c>
      <c r="I189" s="25" t="s">
        <v>629</v>
      </c>
      <c r="J189" s="42" t="s">
        <v>1110</v>
      </c>
      <c r="K189" s="42" t="s">
        <v>1111</v>
      </c>
      <c r="L189" s="29">
        <f>VLOOKUP(C189,'New List Prices'!A:B,2,FALSE)</f>
        <v>26.84</v>
      </c>
      <c r="M189" s="29">
        <f t="shared" si="31"/>
        <v>0</v>
      </c>
      <c r="O189" s="90"/>
    </row>
    <row r="190" spans="1:15">
      <c r="A190" s="37" t="s">
        <v>1098</v>
      </c>
      <c r="B190" s="31">
        <v>6</v>
      </c>
      <c r="C190" s="38" t="s">
        <v>1112</v>
      </c>
      <c r="D190" s="39"/>
      <c r="E190" s="37" t="s">
        <v>1100</v>
      </c>
      <c r="F190" s="40">
        <v>3</v>
      </c>
      <c r="G190" s="40">
        <v>84</v>
      </c>
      <c r="H190" s="41">
        <v>3.87</v>
      </c>
      <c r="I190" s="25" t="s">
        <v>629</v>
      </c>
      <c r="J190" s="42" t="s">
        <v>1113</v>
      </c>
      <c r="K190" s="42" t="s">
        <v>1114</v>
      </c>
      <c r="L190" s="29">
        <f>VLOOKUP(C190,'New List Prices'!A:B,2,FALSE)</f>
        <v>319.86</v>
      </c>
      <c r="M190" s="29">
        <f t="shared" si="31"/>
        <v>0</v>
      </c>
      <c r="O190" s="90"/>
    </row>
    <row r="191" spans="1:15" s="35" customFormat="1" ht="15" customHeight="1">
      <c r="A191" s="33" t="s">
        <v>613</v>
      </c>
      <c r="B191" s="34" t="s">
        <v>614</v>
      </c>
      <c r="C191" s="34" t="s">
        <v>615</v>
      </c>
      <c r="D191" s="39" t="s">
        <v>648</v>
      </c>
      <c r="E191" s="35" t="s">
        <v>616</v>
      </c>
      <c r="F191" s="40" t="s">
        <v>617</v>
      </c>
      <c r="G191" s="40" t="s">
        <v>618</v>
      </c>
      <c r="H191" s="41" t="s">
        <v>619</v>
      </c>
      <c r="I191" s="35" t="s">
        <v>620</v>
      </c>
      <c r="J191" s="42" t="s">
        <v>621</v>
      </c>
      <c r="K191" s="42" t="s">
        <v>622</v>
      </c>
      <c r="L191" s="35" t="s">
        <v>623</v>
      </c>
      <c r="M191" s="35" t="s">
        <v>624</v>
      </c>
      <c r="N191" s="27"/>
      <c r="O191" s="90"/>
    </row>
    <row r="192" spans="1:15">
      <c r="A192" s="37" t="s">
        <v>1115</v>
      </c>
      <c r="B192" s="31" t="s">
        <v>632</v>
      </c>
      <c r="C192" s="38" t="s">
        <v>1116</v>
      </c>
      <c r="D192" s="39"/>
      <c r="E192" s="37" t="s">
        <v>1117</v>
      </c>
      <c r="F192" s="40">
        <v>50</v>
      </c>
      <c r="G192" s="40">
        <v>4000</v>
      </c>
      <c r="H192" s="41">
        <v>0.09</v>
      </c>
      <c r="I192" s="25" t="s">
        <v>629</v>
      </c>
      <c r="J192" s="42" t="s">
        <v>1118</v>
      </c>
      <c r="K192" s="42" t="s">
        <v>1119</v>
      </c>
      <c r="L192" s="29">
        <f>VLOOKUP(C192,'New List Prices'!A:B,2,FALSE)</f>
        <v>17.130000000000003</v>
      </c>
      <c r="M192" s="29">
        <f t="shared" ref="M192:M195" si="32">L192*$B$17</f>
        <v>0</v>
      </c>
      <c r="O192" s="90"/>
    </row>
    <row r="193" spans="1:15">
      <c r="A193" s="37" t="s">
        <v>1115</v>
      </c>
      <c r="B193" s="31">
        <v>2</v>
      </c>
      <c r="C193" s="38" t="s">
        <v>1120</v>
      </c>
      <c r="D193" s="39"/>
      <c r="E193" s="37" t="s">
        <v>1117</v>
      </c>
      <c r="F193" s="40">
        <v>25</v>
      </c>
      <c r="G193" s="40">
        <v>2800</v>
      </c>
      <c r="H193" s="41">
        <v>0.153</v>
      </c>
      <c r="I193" s="25" t="s">
        <v>629</v>
      </c>
      <c r="J193" s="42" t="s">
        <v>1121</v>
      </c>
      <c r="K193" s="42" t="s">
        <v>1122</v>
      </c>
      <c r="L193" s="29">
        <f>VLOOKUP(C193,'New List Prices'!A:B,2,FALSE)</f>
        <v>15.5</v>
      </c>
      <c r="M193" s="29">
        <f t="shared" si="32"/>
        <v>0</v>
      </c>
      <c r="O193" s="90"/>
    </row>
    <row r="194" spans="1:15">
      <c r="A194" s="37" t="s">
        <v>1115</v>
      </c>
      <c r="B194" s="31">
        <v>3</v>
      </c>
      <c r="C194" s="38" t="s">
        <v>1123</v>
      </c>
      <c r="D194" s="39"/>
      <c r="E194" s="37" t="s">
        <v>1117</v>
      </c>
      <c r="F194" s="40">
        <v>20</v>
      </c>
      <c r="G194" s="40">
        <v>700</v>
      </c>
      <c r="H194" s="41">
        <v>0.41949999999999998</v>
      </c>
      <c r="I194" s="25" t="s">
        <v>629</v>
      </c>
      <c r="J194" s="42" t="s">
        <v>1124</v>
      </c>
      <c r="K194" s="42" t="s">
        <v>1125</v>
      </c>
      <c r="L194" s="29">
        <f>VLOOKUP(C194,'New List Prices'!A:B,2,FALSE)</f>
        <v>26.28</v>
      </c>
      <c r="M194" s="29">
        <f t="shared" si="32"/>
        <v>0</v>
      </c>
      <c r="O194" s="90"/>
    </row>
    <row r="195" spans="1:15">
      <c r="A195" s="37" t="s">
        <v>1115</v>
      </c>
      <c r="B195" s="31">
        <v>4</v>
      </c>
      <c r="C195" s="38" t="s">
        <v>1126</v>
      </c>
      <c r="D195" s="39"/>
      <c r="E195" s="37" t="s">
        <v>1117</v>
      </c>
      <c r="F195" s="40">
        <v>10</v>
      </c>
      <c r="G195" s="40">
        <v>490</v>
      </c>
      <c r="H195" s="41">
        <v>0.754</v>
      </c>
      <c r="I195" s="25" t="s">
        <v>629</v>
      </c>
      <c r="J195" s="42" t="s">
        <v>1127</v>
      </c>
      <c r="K195" s="42" t="s">
        <v>1128</v>
      </c>
      <c r="L195" s="29">
        <f>VLOOKUP(C195,'New List Prices'!A:B,2,FALSE)</f>
        <v>45.85</v>
      </c>
      <c r="M195" s="29">
        <f t="shared" si="32"/>
        <v>0</v>
      </c>
      <c r="O195" s="90"/>
    </row>
    <row r="196" spans="1:15" s="35" customFormat="1" ht="15" customHeight="1">
      <c r="A196" s="33" t="s">
        <v>613</v>
      </c>
      <c r="B196" s="34" t="s">
        <v>614</v>
      </c>
      <c r="C196" s="34" t="s">
        <v>615</v>
      </c>
      <c r="D196" s="39" t="s">
        <v>648</v>
      </c>
      <c r="E196" s="35" t="s">
        <v>616</v>
      </c>
      <c r="F196" s="40" t="s">
        <v>617</v>
      </c>
      <c r="G196" s="40" t="s">
        <v>618</v>
      </c>
      <c r="H196" s="41" t="s">
        <v>619</v>
      </c>
      <c r="I196" s="35" t="s">
        <v>620</v>
      </c>
      <c r="J196" s="42" t="s">
        <v>621</v>
      </c>
      <c r="K196" s="42" t="s">
        <v>622</v>
      </c>
      <c r="L196" s="35" t="s">
        <v>623</v>
      </c>
      <c r="M196" s="35" t="s">
        <v>624</v>
      </c>
      <c r="N196" s="27"/>
      <c r="O196" s="90"/>
    </row>
    <row r="197" spans="1:15">
      <c r="A197" s="37" t="s">
        <v>1129</v>
      </c>
      <c r="B197" s="31" t="s">
        <v>632</v>
      </c>
      <c r="C197" s="38" t="s">
        <v>1130</v>
      </c>
      <c r="D197" s="39"/>
      <c r="E197" s="37" t="s">
        <v>1131</v>
      </c>
      <c r="F197" s="40">
        <v>20</v>
      </c>
      <c r="G197" s="40">
        <v>1600</v>
      </c>
      <c r="H197" s="41">
        <v>0.27</v>
      </c>
      <c r="I197" s="25" t="s">
        <v>629</v>
      </c>
      <c r="J197" s="42" t="s">
        <v>1132</v>
      </c>
      <c r="K197" s="42" t="s">
        <v>1133</v>
      </c>
      <c r="L197" s="29">
        <f>VLOOKUP(C197,'New List Prices'!A:B,2,FALSE)</f>
        <v>21.540000000000003</v>
      </c>
      <c r="M197" s="29">
        <f t="shared" ref="M197:M200" si="33">L197*$B$17</f>
        <v>0</v>
      </c>
      <c r="O197" s="90"/>
    </row>
    <row r="198" spans="1:15">
      <c r="A198" s="37" t="s">
        <v>1129</v>
      </c>
      <c r="B198" s="31">
        <v>2</v>
      </c>
      <c r="C198" s="38" t="s">
        <v>1134</v>
      </c>
      <c r="D198" s="39"/>
      <c r="E198" s="37" t="s">
        <v>1131</v>
      </c>
      <c r="F198" s="40">
        <v>25</v>
      </c>
      <c r="G198" s="40">
        <v>875</v>
      </c>
      <c r="H198" s="41">
        <v>0.39800000000000002</v>
      </c>
      <c r="I198" s="25" t="s">
        <v>629</v>
      </c>
      <c r="J198" s="42" t="s">
        <v>1135</v>
      </c>
      <c r="K198" s="42" t="s">
        <v>1136</v>
      </c>
      <c r="L198" s="29">
        <f>VLOOKUP(C198,'New List Prices'!A:B,2,FALSE)</f>
        <v>26.990000000000002</v>
      </c>
      <c r="M198" s="29">
        <f t="shared" si="33"/>
        <v>0</v>
      </c>
      <c r="O198" s="90"/>
    </row>
    <row r="199" spans="1:15">
      <c r="A199" s="37" t="s">
        <v>1129</v>
      </c>
      <c r="B199" s="31">
        <v>3</v>
      </c>
      <c r="C199" s="38" t="s">
        <v>1137</v>
      </c>
      <c r="D199" s="39"/>
      <c r="E199" s="37" t="s">
        <v>1131</v>
      </c>
      <c r="F199" s="40">
        <v>10</v>
      </c>
      <c r="G199" s="40">
        <v>280</v>
      </c>
      <c r="H199" s="41">
        <v>1.1319999999999999</v>
      </c>
      <c r="I199" s="25" t="s">
        <v>629</v>
      </c>
      <c r="J199" s="42" t="s">
        <v>1138</v>
      </c>
      <c r="K199" s="42" t="s">
        <v>1139</v>
      </c>
      <c r="L199" s="29">
        <f>VLOOKUP(C199,'New List Prices'!A:B,2,FALSE)</f>
        <v>99.660000000000011</v>
      </c>
      <c r="M199" s="29">
        <f t="shared" si="33"/>
        <v>0</v>
      </c>
      <c r="O199" s="90"/>
    </row>
    <row r="200" spans="1:15">
      <c r="A200" s="37" t="s">
        <v>1129</v>
      </c>
      <c r="B200" s="31" t="s">
        <v>1140</v>
      </c>
      <c r="C200" s="38" t="s">
        <v>1141</v>
      </c>
      <c r="D200" s="39"/>
      <c r="E200" s="37" t="s">
        <v>1131</v>
      </c>
      <c r="F200" s="40">
        <v>25</v>
      </c>
      <c r="G200" s="40">
        <v>1400</v>
      </c>
      <c r="H200" s="41">
        <v>0.46</v>
      </c>
      <c r="I200" s="25" t="s">
        <v>629</v>
      </c>
      <c r="J200" s="42" t="s">
        <v>1142</v>
      </c>
      <c r="K200" s="42" t="s">
        <v>1143</v>
      </c>
      <c r="L200" s="29">
        <f>VLOOKUP(C200,'New List Prices'!A:B,2,FALSE)</f>
        <v>29.46</v>
      </c>
      <c r="M200" s="29">
        <f t="shared" si="33"/>
        <v>0</v>
      </c>
      <c r="O200" s="90"/>
    </row>
    <row r="201" spans="1:15" s="35" customFormat="1" ht="15" customHeight="1">
      <c r="A201" s="33" t="s">
        <v>613</v>
      </c>
      <c r="B201" s="34" t="s">
        <v>614</v>
      </c>
      <c r="C201" s="34" t="s">
        <v>615</v>
      </c>
      <c r="D201" s="39" t="s">
        <v>648</v>
      </c>
      <c r="E201" s="35" t="s">
        <v>616</v>
      </c>
      <c r="F201" s="40" t="s">
        <v>617</v>
      </c>
      <c r="G201" s="40" t="s">
        <v>618</v>
      </c>
      <c r="H201" s="41" t="s">
        <v>619</v>
      </c>
      <c r="I201" s="35" t="s">
        <v>620</v>
      </c>
      <c r="J201" s="42" t="s">
        <v>621</v>
      </c>
      <c r="K201" s="42" t="s">
        <v>622</v>
      </c>
      <c r="L201" s="35" t="s">
        <v>623</v>
      </c>
      <c r="M201" s="35" t="s">
        <v>624</v>
      </c>
      <c r="N201" s="27"/>
      <c r="O201" s="90"/>
    </row>
    <row r="202" spans="1:15">
      <c r="A202" s="37" t="s">
        <v>1144</v>
      </c>
      <c r="B202" s="31" t="s">
        <v>1145</v>
      </c>
      <c r="C202" s="38" t="s">
        <v>1146</v>
      </c>
      <c r="D202" s="39"/>
      <c r="E202" s="37" t="s">
        <v>1147</v>
      </c>
      <c r="F202" s="40">
        <v>10</v>
      </c>
      <c r="G202" s="40">
        <v>280</v>
      </c>
      <c r="H202" s="41">
        <v>1.048</v>
      </c>
      <c r="I202" s="25" t="s">
        <v>629</v>
      </c>
      <c r="J202" s="42" t="s">
        <v>1148</v>
      </c>
      <c r="K202" s="42" t="s">
        <v>1149</v>
      </c>
      <c r="L202" s="29">
        <f>VLOOKUP(C202,'New List Prices'!A:B,2,FALSE)</f>
        <v>26.990000000000002</v>
      </c>
      <c r="M202" s="29">
        <f>L202*$B$17</f>
        <v>0</v>
      </c>
      <c r="O202" s="90"/>
    </row>
    <row r="203" spans="1:15" s="35" customFormat="1" ht="15" customHeight="1">
      <c r="A203" s="33" t="s">
        <v>613</v>
      </c>
      <c r="B203" s="34" t="s">
        <v>614</v>
      </c>
      <c r="C203" s="34" t="s">
        <v>615</v>
      </c>
      <c r="D203" s="39" t="s">
        <v>648</v>
      </c>
      <c r="E203" s="35" t="s">
        <v>616</v>
      </c>
      <c r="F203" s="40" t="s">
        <v>617</v>
      </c>
      <c r="G203" s="40" t="s">
        <v>618</v>
      </c>
      <c r="H203" s="41" t="s">
        <v>619</v>
      </c>
      <c r="I203" s="35" t="s">
        <v>620</v>
      </c>
      <c r="J203" s="42" t="s">
        <v>621</v>
      </c>
      <c r="K203" s="42" t="s">
        <v>622</v>
      </c>
      <c r="L203" s="35" t="s">
        <v>623</v>
      </c>
      <c r="M203" s="35" t="s">
        <v>624</v>
      </c>
      <c r="N203" s="27"/>
      <c r="O203" s="90"/>
    </row>
    <row r="204" spans="1:15">
      <c r="A204" s="37" t="s">
        <v>1150</v>
      </c>
      <c r="B204" s="31" t="s">
        <v>1145</v>
      </c>
      <c r="C204" s="38" t="s">
        <v>1151</v>
      </c>
      <c r="D204" s="39"/>
      <c r="E204" s="37" t="s">
        <v>1152</v>
      </c>
      <c r="F204" s="40">
        <v>10</v>
      </c>
      <c r="G204" s="40">
        <v>280</v>
      </c>
      <c r="H204" s="41">
        <v>1.1274999999999999</v>
      </c>
      <c r="I204" s="25" t="s">
        <v>629</v>
      </c>
      <c r="J204" s="42" t="s">
        <v>1153</v>
      </c>
      <c r="K204" s="42" t="s">
        <v>1154</v>
      </c>
      <c r="L204" s="29">
        <f>VLOOKUP(C204,'New List Prices'!A:B,2,FALSE)</f>
        <v>47.32</v>
      </c>
      <c r="M204" s="29">
        <f>L204*$B$17</f>
        <v>0</v>
      </c>
      <c r="O204" s="90"/>
    </row>
    <row r="205" spans="1:15" s="35" customFormat="1" ht="15" customHeight="1">
      <c r="A205" s="33" t="s">
        <v>613</v>
      </c>
      <c r="B205" s="34" t="s">
        <v>614</v>
      </c>
      <c r="C205" s="34" t="s">
        <v>615</v>
      </c>
      <c r="D205" s="39" t="s">
        <v>648</v>
      </c>
      <c r="E205" s="35" t="s">
        <v>616</v>
      </c>
      <c r="F205" s="40" t="s">
        <v>617</v>
      </c>
      <c r="G205" s="40" t="s">
        <v>618</v>
      </c>
      <c r="H205" s="41" t="s">
        <v>619</v>
      </c>
      <c r="I205" s="35" t="s">
        <v>620</v>
      </c>
      <c r="J205" s="42" t="s">
        <v>621</v>
      </c>
      <c r="K205" s="42" t="s">
        <v>622</v>
      </c>
      <c r="L205" s="35" t="s">
        <v>623</v>
      </c>
      <c r="M205" s="35" t="s">
        <v>624</v>
      </c>
      <c r="N205" s="27"/>
      <c r="O205" s="90"/>
    </row>
    <row r="206" spans="1:15">
      <c r="A206" s="37" t="s">
        <v>1155</v>
      </c>
      <c r="B206" s="31" t="s">
        <v>1145</v>
      </c>
      <c r="C206" s="38" t="s">
        <v>1156</v>
      </c>
      <c r="D206" s="39"/>
      <c r="E206" s="37" t="s">
        <v>1157</v>
      </c>
      <c r="F206" s="40">
        <v>10</v>
      </c>
      <c r="G206" s="40">
        <v>280</v>
      </c>
      <c r="H206" s="41">
        <v>1.1918</v>
      </c>
      <c r="I206" s="25" t="s">
        <v>629</v>
      </c>
      <c r="J206" s="42" t="s">
        <v>1158</v>
      </c>
      <c r="K206" s="42" t="s">
        <v>1159</v>
      </c>
      <c r="L206" s="29">
        <f>VLOOKUP(C206,'New List Prices'!A:B,2,FALSE)</f>
        <v>51.18</v>
      </c>
      <c r="M206" s="29">
        <f>L206*$B$17</f>
        <v>0</v>
      </c>
      <c r="O206" s="90"/>
    </row>
    <row r="207" spans="1:15" s="35" customFormat="1" ht="15" customHeight="1">
      <c r="A207" s="33" t="s">
        <v>613</v>
      </c>
      <c r="B207" s="34" t="s">
        <v>614</v>
      </c>
      <c r="C207" s="34" t="s">
        <v>615</v>
      </c>
      <c r="D207" s="39" t="s">
        <v>648</v>
      </c>
      <c r="E207" s="35" t="s">
        <v>616</v>
      </c>
      <c r="F207" s="40" t="s">
        <v>617</v>
      </c>
      <c r="G207" s="40" t="s">
        <v>618</v>
      </c>
      <c r="H207" s="41" t="s">
        <v>619</v>
      </c>
      <c r="I207" s="35" t="s">
        <v>620</v>
      </c>
      <c r="J207" s="42" t="s">
        <v>621</v>
      </c>
      <c r="K207" s="42" t="s">
        <v>622</v>
      </c>
      <c r="L207" s="35" t="s">
        <v>623</v>
      </c>
      <c r="M207" s="35" t="s">
        <v>624</v>
      </c>
      <c r="N207" s="27"/>
      <c r="O207" s="90"/>
    </row>
    <row r="208" spans="1:15">
      <c r="A208" s="37" t="s">
        <v>1160</v>
      </c>
      <c r="B208" s="31" t="s">
        <v>632</v>
      </c>
      <c r="C208" s="38" t="s">
        <v>1161</v>
      </c>
      <c r="D208" s="39"/>
      <c r="E208" s="37" t="s">
        <v>1162</v>
      </c>
      <c r="F208" s="40">
        <v>20</v>
      </c>
      <c r="G208" s="40">
        <v>2880</v>
      </c>
      <c r="H208" s="41">
        <v>0.14899999999999999</v>
      </c>
      <c r="I208" s="25" t="s">
        <v>629</v>
      </c>
      <c r="J208" s="42" t="s">
        <v>1163</v>
      </c>
      <c r="K208" s="42" t="s">
        <v>1164</v>
      </c>
      <c r="L208" s="29">
        <f>VLOOKUP(C208,'New List Prices'!A:B,2,FALSE)</f>
        <v>8.08</v>
      </c>
      <c r="M208" s="29">
        <f t="shared" ref="M208:M210" si="34">L208*$B$17</f>
        <v>0</v>
      </c>
      <c r="O208" s="90"/>
    </row>
    <row r="209" spans="1:15">
      <c r="A209" s="37" t="s">
        <v>1160</v>
      </c>
      <c r="B209" s="31">
        <v>2</v>
      </c>
      <c r="C209" s="38" t="s">
        <v>1165</v>
      </c>
      <c r="D209" s="39"/>
      <c r="E209" s="37" t="s">
        <v>1162</v>
      </c>
      <c r="F209" s="40">
        <v>30</v>
      </c>
      <c r="G209" s="40">
        <v>1680</v>
      </c>
      <c r="H209" s="41">
        <v>9.5000000000000001E-2</v>
      </c>
      <c r="I209" s="25" t="s">
        <v>629</v>
      </c>
      <c r="J209" s="42" t="s">
        <v>1166</v>
      </c>
      <c r="K209" s="42" t="s">
        <v>1167</v>
      </c>
      <c r="L209" s="29">
        <f>VLOOKUP(C209,'New List Prices'!A:B,2,FALSE)</f>
        <v>13.37</v>
      </c>
      <c r="M209" s="29">
        <f t="shared" si="34"/>
        <v>0</v>
      </c>
      <c r="O209" s="90"/>
    </row>
    <row r="210" spans="1:15">
      <c r="A210" s="37" t="s">
        <v>1160</v>
      </c>
      <c r="B210" s="31">
        <v>3</v>
      </c>
      <c r="C210" s="38" t="s">
        <v>1168</v>
      </c>
      <c r="D210" s="39"/>
      <c r="E210" s="37" t="s">
        <v>1162</v>
      </c>
      <c r="F210" s="40">
        <v>25</v>
      </c>
      <c r="G210" s="40">
        <v>700</v>
      </c>
      <c r="H210" s="41">
        <v>0.58099999999999996</v>
      </c>
      <c r="I210" s="25" t="s">
        <v>629</v>
      </c>
      <c r="J210" s="42" t="s">
        <v>1169</v>
      </c>
      <c r="K210" s="42" t="s">
        <v>1170</v>
      </c>
      <c r="L210" s="29">
        <f>VLOOKUP(C210,'New List Prices'!A:B,2,FALSE)</f>
        <v>33.14</v>
      </c>
      <c r="M210" s="29">
        <f t="shared" si="34"/>
        <v>0</v>
      </c>
      <c r="O210" s="90"/>
    </row>
    <row r="211" spans="1:15" s="35" customFormat="1" ht="15" customHeight="1">
      <c r="A211" s="33" t="s">
        <v>613</v>
      </c>
      <c r="B211" s="34" t="s">
        <v>614</v>
      </c>
      <c r="C211" s="34" t="s">
        <v>615</v>
      </c>
      <c r="D211" s="39" t="s">
        <v>648</v>
      </c>
      <c r="E211" s="35" t="s">
        <v>616</v>
      </c>
      <c r="F211" s="40" t="s">
        <v>617</v>
      </c>
      <c r="G211" s="40" t="s">
        <v>618</v>
      </c>
      <c r="H211" s="41" t="s">
        <v>619</v>
      </c>
      <c r="I211" s="35" t="s">
        <v>620</v>
      </c>
      <c r="J211" s="42" t="s">
        <v>621</v>
      </c>
      <c r="K211" s="42" t="s">
        <v>622</v>
      </c>
      <c r="L211" s="35" t="s">
        <v>623</v>
      </c>
      <c r="M211" s="35" t="s">
        <v>624</v>
      </c>
      <c r="N211" s="27"/>
      <c r="O211" s="90"/>
    </row>
    <row r="212" spans="1:15">
      <c r="A212" s="37" t="s">
        <v>1171</v>
      </c>
      <c r="B212" s="31" t="s">
        <v>632</v>
      </c>
      <c r="C212" s="38" t="s">
        <v>1172</v>
      </c>
      <c r="D212" s="39"/>
      <c r="E212" s="37" t="s">
        <v>1173</v>
      </c>
      <c r="F212" s="40">
        <v>25</v>
      </c>
      <c r="G212" s="40">
        <v>2800</v>
      </c>
      <c r="H212" s="41">
        <v>0.13</v>
      </c>
      <c r="I212" s="25" t="s">
        <v>629</v>
      </c>
      <c r="J212" s="42" t="s">
        <v>1174</v>
      </c>
      <c r="K212" s="42" t="s">
        <v>1175</v>
      </c>
      <c r="L212" s="29">
        <f>VLOOKUP(C212,'New List Prices'!A:B,2,FALSE)</f>
        <v>8.08</v>
      </c>
      <c r="M212" s="29">
        <f t="shared" ref="M212:M213" si="35">L212*$B$17</f>
        <v>0</v>
      </c>
      <c r="O212" s="90"/>
    </row>
    <row r="213" spans="1:15">
      <c r="A213" s="37" t="s">
        <v>1171</v>
      </c>
      <c r="B213" s="31">
        <v>2</v>
      </c>
      <c r="C213" s="38" t="s">
        <v>1176</v>
      </c>
      <c r="D213" s="39"/>
      <c r="E213" s="37" t="s">
        <v>1173</v>
      </c>
      <c r="F213" s="40">
        <v>20</v>
      </c>
      <c r="G213" s="40">
        <v>2240</v>
      </c>
      <c r="H213" s="41">
        <v>0.19500000000000001</v>
      </c>
      <c r="I213" s="25" t="s">
        <v>629</v>
      </c>
      <c r="J213" s="42" t="s">
        <v>1177</v>
      </c>
      <c r="K213" s="42" t="s">
        <v>1178</v>
      </c>
      <c r="L213" s="29">
        <f>VLOOKUP(C213,'New List Prices'!A:B,2,FALSE)</f>
        <v>12.459999999999999</v>
      </c>
      <c r="M213" s="29">
        <f t="shared" si="35"/>
        <v>0</v>
      </c>
      <c r="O213" s="90"/>
    </row>
    <row r="214" spans="1:15" s="35" customFormat="1" ht="15" customHeight="1">
      <c r="A214" s="33" t="s">
        <v>613</v>
      </c>
      <c r="B214" s="34" t="s">
        <v>614</v>
      </c>
      <c r="C214" s="34" t="s">
        <v>615</v>
      </c>
      <c r="D214" s="39" t="s">
        <v>648</v>
      </c>
      <c r="E214" s="35" t="s">
        <v>616</v>
      </c>
      <c r="F214" s="40" t="s">
        <v>617</v>
      </c>
      <c r="G214" s="40" t="s">
        <v>618</v>
      </c>
      <c r="H214" s="41" t="s">
        <v>619</v>
      </c>
      <c r="I214" s="35" t="s">
        <v>620</v>
      </c>
      <c r="J214" s="42" t="s">
        <v>621</v>
      </c>
      <c r="K214" s="42" t="s">
        <v>622</v>
      </c>
      <c r="L214" s="35" t="s">
        <v>623</v>
      </c>
      <c r="M214" s="35" t="s">
        <v>624</v>
      </c>
      <c r="N214" s="27"/>
      <c r="O214" s="90"/>
    </row>
    <row r="215" spans="1:15">
      <c r="A215" s="37" t="s">
        <v>1179</v>
      </c>
      <c r="B215" s="31" t="s">
        <v>632</v>
      </c>
      <c r="C215" s="38" t="s">
        <v>1180</v>
      </c>
      <c r="D215" s="39"/>
      <c r="E215" s="37" t="s">
        <v>1181</v>
      </c>
      <c r="F215" s="40">
        <v>100</v>
      </c>
      <c r="G215" s="40">
        <v>1800</v>
      </c>
      <c r="H215" s="41">
        <v>0.21149999999999999</v>
      </c>
      <c r="I215" s="25" t="s">
        <v>629</v>
      </c>
      <c r="J215" s="42" t="s">
        <v>1182</v>
      </c>
      <c r="K215" s="42" t="s">
        <v>1183</v>
      </c>
      <c r="L215" s="29">
        <f>VLOOKUP(C215,'New List Prices'!A:B,2,FALSE)</f>
        <v>6.67</v>
      </c>
      <c r="M215" s="29">
        <f t="shared" ref="M215:M219" si="36">L215*$B$17</f>
        <v>0</v>
      </c>
      <c r="O215" s="90"/>
    </row>
    <row r="216" spans="1:15">
      <c r="A216" s="37" t="s">
        <v>1179</v>
      </c>
      <c r="B216" s="31">
        <v>2</v>
      </c>
      <c r="C216" s="38" t="s">
        <v>1184</v>
      </c>
      <c r="D216" s="39"/>
      <c r="E216" s="37" t="s">
        <v>1181</v>
      </c>
      <c r="F216" s="40">
        <v>35</v>
      </c>
      <c r="G216" s="40">
        <v>980</v>
      </c>
      <c r="H216" s="41">
        <v>0.35449999999999998</v>
      </c>
      <c r="I216" s="25" t="s">
        <v>629</v>
      </c>
      <c r="J216" s="42" t="s">
        <v>1185</v>
      </c>
      <c r="K216" s="42" t="s">
        <v>1186</v>
      </c>
      <c r="L216" s="29">
        <f>VLOOKUP(C216,'New List Prices'!A:B,2,FALSE)</f>
        <v>10.28</v>
      </c>
      <c r="M216" s="29">
        <f t="shared" si="36"/>
        <v>0</v>
      </c>
      <c r="O216" s="90"/>
    </row>
    <row r="217" spans="1:15">
      <c r="A217" s="37" t="s">
        <v>1179</v>
      </c>
      <c r="B217" s="31">
        <v>3</v>
      </c>
      <c r="C217" s="38" t="s">
        <v>1187</v>
      </c>
      <c r="D217" s="39"/>
      <c r="E217" s="37" t="s">
        <v>1181</v>
      </c>
      <c r="F217" s="40">
        <v>30</v>
      </c>
      <c r="G217" s="40">
        <v>360</v>
      </c>
      <c r="H217" s="41">
        <v>1.0135000000000001</v>
      </c>
      <c r="I217" s="25" t="s">
        <v>629</v>
      </c>
      <c r="J217" s="42" t="s">
        <v>1188</v>
      </c>
      <c r="K217" s="42" t="s">
        <v>1189</v>
      </c>
      <c r="L217" s="29">
        <f>VLOOKUP(C217,'New List Prices'!A:B,2,FALSE)</f>
        <v>27.91</v>
      </c>
      <c r="M217" s="29">
        <f t="shared" si="36"/>
        <v>0</v>
      </c>
      <c r="O217" s="90"/>
    </row>
    <row r="218" spans="1:15">
      <c r="A218" s="37" t="s">
        <v>1179</v>
      </c>
      <c r="B218" s="31">
        <v>4</v>
      </c>
      <c r="C218" s="38" t="s">
        <v>1190</v>
      </c>
      <c r="D218" s="39"/>
      <c r="E218" s="37" t="s">
        <v>1181</v>
      </c>
      <c r="F218" s="40">
        <v>5</v>
      </c>
      <c r="G218" s="40">
        <v>140</v>
      </c>
      <c r="H218" s="41">
        <v>1.8169999999999999</v>
      </c>
      <c r="I218" s="25" t="s">
        <v>629</v>
      </c>
      <c r="J218" s="42" t="s">
        <v>1191</v>
      </c>
      <c r="K218" s="42" t="s">
        <v>1192</v>
      </c>
      <c r="L218" s="29">
        <f>VLOOKUP(C218,'New List Prices'!A:B,2,FALSE)</f>
        <v>49.62</v>
      </c>
      <c r="M218" s="29">
        <f t="shared" si="36"/>
        <v>0</v>
      </c>
      <c r="O218" s="90"/>
    </row>
    <row r="219" spans="1:15">
      <c r="A219" s="37" t="s">
        <v>1179</v>
      </c>
      <c r="B219" s="31">
        <v>6</v>
      </c>
      <c r="C219" s="38" t="s">
        <v>1193</v>
      </c>
      <c r="D219" s="39"/>
      <c r="E219" s="37" t="s">
        <v>1181</v>
      </c>
      <c r="F219" s="40">
        <v>6</v>
      </c>
      <c r="G219" s="40">
        <v>72</v>
      </c>
      <c r="H219" s="41">
        <v>4.67</v>
      </c>
      <c r="I219" s="25" t="s">
        <v>629</v>
      </c>
      <c r="J219" s="42" t="s">
        <v>1194</v>
      </c>
      <c r="K219" s="42" t="s">
        <v>1195</v>
      </c>
      <c r="L219" s="29">
        <f>VLOOKUP(C219,'New List Prices'!A:B,2,FALSE)</f>
        <v>247.54999999999998</v>
      </c>
      <c r="M219" s="29">
        <f t="shared" si="36"/>
        <v>0</v>
      </c>
      <c r="O219" s="90"/>
    </row>
    <row r="220" spans="1:15" s="35" customFormat="1" ht="15" customHeight="1">
      <c r="A220" s="33" t="s">
        <v>613</v>
      </c>
      <c r="B220" s="34" t="s">
        <v>614</v>
      </c>
      <c r="C220" s="34" t="s">
        <v>615</v>
      </c>
      <c r="D220" s="39" t="s">
        <v>648</v>
      </c>
      <c r="E220" s="35" t="s">
        <v>616</v>
      </c>
      <c r="F220" s="40" t="s">
        <v>617</v>
      </c>
      <c r="G220" s="40" t="s">
        <v>618</v>
      </c>
      <c r="H220" s="41" t="s">
        <v>619</v>
      </c>
      <c r="I220" s="35" t="s">
        <v>620</v>
      </c>
      <c r="J220" s="42" t="s">
        <v>621</v>
      </c>
      <c r="K220" s="42" t="s">
        <v>622</v>
      </c>
      <c r="L220" s="35" t="s">
        <v>623</v>
      </c>
      <c r="M220" s="35" t="s">
        <v>624</v>
      </c>
      <c r="N220" s="27"/>
      <c r="O220" s="90"/>
    </row>
    <row r="221" spans="1:15">
      <c r="A221" s="37" t="s">
        <v>1196</v>
      </c>
      <c r="B221" s="31" t="s">
        <v>1140</v>
      </c>
      <c r="C221" s="38" t="s">
        <v>1197</v>
      </c>
      <c r="D221" s="39"/>
      <c r="E221" s="37" t="s">
        <v>1198</v>
      </c>
      <c r="F221" s="40">
        <v>25</v>
      </c>
      <c r="G221" s="40">
        <v>1225</v>
      </c>
      <c r="H221" s="41">
        <v>0.28349999999999997</v>
      </c>
      <c r="I221" s="25" t="s">
        <v>629</v>
      </c>
      <c r="J221" s="42" t="s">
        <v>1199</v>
      </c>
      <c r="K221" s="42" t="s">
        <v>1200</v>
      </c>
      <c r="L221" s="29">
        <f>VLOOKUP(C221,'New List Prices'!A:B,2,FALSE)</f>
        <v>9.15</v>
      </c>
      <c r="M221" s="29">
        <f t="shared" ref="M221:M228" si="37">L221*$B$17</f>
        <v>0</v>
      </c>
      <c r="O221" s="90"/>
    </row>
    <row r="222" spans="1:15">
      <c r="A222" s="37" t="s">
        <v>1196</v>
      </c>
      <c r="B222" s="31" t="s">
        <v>1201</v>
      </c>
      <c r="C222" s="38" t="s">
        <v>1202</v>
      </c>
      <c r="D222" s="39"/>
      <c r="E222" s="37" t="s">
        <v>1198</v>
      </c>
      <c r="F222" s="40">
        <v>25</v>
      </c>
      <c r="G222" s="40">
        <v>875</v>
      </c>
      <c r="H222" s="41">
        <v>0.33700000000000002</v>
      </c>
      <c r="I222" s="25" t="s">
        <v>629</v>
      </c>
      <c r="J222" s="42" t="s">
        <v>1203</v>
      </c>
      <c r="K222" s="42" t="s">
        <v>1204</v>
      </c>
      <c r="L222" s="29">
        <f>VLOOKUP(C222,'New List Prices'!A:B,2,FALSE)</f>
        <v>10.28</v>
      </c>
      <c r="M222" s="29">
        <f t="shared" si="37"/>
        <v>0</v>
      </c>
      <c r="O222" s="90"/>
    </row>
    <row r="223" spans="1:15">
      <c r="A223" s="37" t="s">
        <v>1196</v>
      </c>
      <c r="B223" s="31" t="s">
        <v>1205</v>
      </c>
      <c r="C223" s="38" t="s">
        <v>1206</v>
      </c>
      <c r="D223" s="39"/>
      <c r="E223" s="37" t="s">
        <v>1198</v>
      </c>
      <c r="F223" s="40">
        <v>50</v>
      </c>
      <c r="G223" s="40">
        <v>900</v>
      </c>
      <c r="H223" s="41">
        <v>0.29649999999999999</v>
      </c>
      <c r="I223" s="25" t="s">
        <v>629</v>
      </c>
      <c r="J223" s="42" t="s">
        <v>1207</v>
      </c>
      <c r="K223" s="42" t="s">
        <v>1208</v>
      </c>
      <c r="L223" s="29">
        <f>VLOOKUP(C223,'New List Prices'!A:B,2,FALSE)</f>
        <v>8.94</v>
      </c>
      <c r="M223" s="29">
        <f t="shared" si="37"/>
        <v>0</v>
      </c>
      <c r="O223" s="90"/>
    </row>
    <row r="224" spans="1:15">
      <c r="A224" s="37" t="s">
        <v>1196</v>
      </c>
      <c r="B224" s="31" t="s">
        <v>1015</v>
      </c>
      <c r="C224" s="38" t="s">
        <v>1209</v>
      </c>
      <c r="D224" s="39"/>
      <c r="E224" s="37" t="s">
        <v>1198</v>
      </c>
      <c r="F224" s="40">
        <v>20</v>
      </c>
      <c r="G224" s="40">
        <v>560</v>
      </c>
      <c r="H224" s="41">
        <v>0.60199999999999998</v>
      </c>
      <c r="I224" s="25" t="s">
        <v>629</v>
      </c>
      <c r="J224" s="42" t="s">
        <v>1210</v>
      </c>
      <c r="K224" s="42" t="s">
        <v>1211</v>
      </c>
      <c r="L224" s="29">
        <f>VLOOKUP(C224,'New List Prices'!A:B,2,FALSE)</f>
        <v>19.220000000000002</v>
      </c>
      <c r="M224" s="29">
        <f t="shared" si="37"/>
        <v>0</v>
      </c>
      <c r="O224" s="90"/>
    </row>
    <row r="225" spans="1:15">
      <c r="A225" s="37" t="s">
        <v>1196</v>
      </c>
      <c r="B225" s="31" t="s">
        <v>972</v>
      </c>
      <c r="C225" s="38" t="s">
        <v>1212</v>
      </c>
      <c r="D225" s="39"/>
      <c r="E225" s="37" t="s">
        <v>1198</v>
      </c>
      <c r="F225" s="40">
        <v>10</v>
      </c>
      <c r="G225" s="40">
        <v>490</v>
      </c>
      <c r="H225" s="41">
        <v>0.68799999999999994</v>
      </c>
      <c r="I225" s="25" t="s">
        <v>629</v>
      </c>
      <c r="J225" s="42" t="s">
        <v>1213</v>
      </c>
      <c r="K225" s="42" t="s">
        <v>1214</v>
      </c>
      <c r="L225" s="29">
        <f>VLOOKUP(C225,'New List Prices'!A:B,2,FALSE)</f>
        <v>22.240000000000002</v>
      </c>
      <c r="M225" s="29">
        <f t="shared" si="37"/>
        <v>0</v>
      </c>
      <c r="O225" s="90"/>
    </row>
    <row r="226" spans="1:15">
      <c r="A226" s="37" t="s">
        <v>1196</v>
      </c>
      <c r="B226" s="31" t="s">
        <v>996</v>
      </c>
      <c r="C226" s="38" t="s">
        <v>1215</v>
      </c>
      <c r="D226" s="39"/>
      <c r="E226" s="37" t="s">
        <v>1198</v>
      </c>
      <c r="F226" s="40">
        <v>10</v>
      </c>
      <c r="G226" s="40">
        <v>280</v>
      </c>
      <c r="H226" s="41">
        <v>1.0740000000000001</v>
      </c>
      <c r="I226" s="25" t="s">
        <v>629</v>
      </c>
      <c r="J226" s="42" t="s">
        <v>1216</v>
      </c>
      <c r="K226" s="42" t="s">
        <v>1217</v>
      </c>
      <c r="L226" s="29">
        <f>VLOOKUP(C226,'New List Prices'!A:B,2,FALSE)</f>
        <v>53.3</v>
      </c>
      <c r="M226" s="29">
        <f t="shared" si="37"/>
        <v>0</v>
      </c>
      <c r="O226" s="90"/>
    </row>
    <row r="227" spans="1:15">
      <c r="A227" s="37" t="s">
        <v>1196</v>
      </c>
      <c r="B227" s="31" t="s">
        <v>1218</v>
      </c>
      <c r="C227" s="38" t="s">
        <v>1219</v>
      </c>
      <c r="D227" s="39"/>
      <c r="E227" s="37" t="s">
        <v>1198</v>
      </c>
      <c r="F227" s="40">
        <v>10</v>
      </c>
      <c r="G227" s="40">
        <v>180</v>
      </c>
      <c r="H227" s="41">
        <v>1.43</v>
      </c>
      <c r="I227" s="25" t="s">
        <v>629</v>
      </c>
      <c r="J227" s="42" t="s">
        <v>1220</v>
      </c>
      <c r="K227" s="42" t="s">
        <v>1221</v>
      </c>
      <c r="L227" s="29">
        <f>VLOOKUP(C227,'New List Prices'!A:B,2,FALSE)</f>
        <v>54.58</v>
      </c>
      <c r="M227" s="29">
        <f t="shared" si="37"/>
        <v>0</v>
      </c>
      <c r="O227" s="90"/>
    </row>
    <row r="228" spans="1:15">
      <c r="A228" s="37" t="s">
        <v>1196</v>
      </c>
      <c r="B228" s="31" t="s">
        <v>1222</v>
      </c>
      <c r="C228" s="46" t="s">
        <v>1223</v>
      </c>
      <c r="D228" s="39"/>
      <c r="E228" s="37" t="s">
        <v>1198</v>
      </c>
      <c r="F228" s="40">
        <v>6</v>
      </c>
      <c r="G228" s="40">
        <v>72</v>
      </c>
      <c r="H228" s="41">
        <v>3.06</v>
      </c>
      <c r="I228" s="25" t="s">
        <v>629</v>
      </c>
      <c r="J228" s="42" t="s">
        <v>1224</v>
      </c>
      <c r="K228" s="42" t="s">
        <v>1225</v>
      </c>
      <c r="L228" s="29">
        <f>VLOOKUP(C228,'New List Prices'!A:B,2,FALSE)</f>
        <v>280.38</v>
      </c>
      <c r="M228" s="29">
        <f t="shared" si="37"/>
        <v>0</v>
      </c>
      <c r="O228" s="90"/>
    </row>
    <row r="229" spans="1:15" s="35" customFormat="1" ht="15" customHeight="1">
      <c r="A229" s="33" t="s">
        <v>613</v>
      </c>
      <c r="B229" s="34" t="s">
        <v>614</v>
      </c>
      <c r="C229" s="34" t="s">
        <v>615</v>
      </c>
      <c r="D229" s="39" t="s">
        <v>648</v>
      </c>
      <c r="E229" s="35" t="s">
        <v>616</v>
      </c>
      <c r="F229" s="40" t="s">
        <v>617</v>
      </c>
      <c r="G229" s="40" t="s">
        <v>618</v>
      </c>
      <c r="H229" s="41" t="s">
        <v>619</v>
      </c>
      <c r="I229" s="35" t="s">
        <v>620</v>
      </c>
      <c r="J229" s="42" t="s">
        <v>621</v>
      </c>
      <c r="K229" s="42" t="s">
        <v>622</v>
      </c>
      <c r="L229" s="35" t="s">
        <v>623</v>
      </c>
      <c r="M229" s="35" t="s">
        <v>624</v>
      </c>
      <c r="N229" s="27"/>
      <c r="O229" s="90"/>
    </row>
    <row r="230" spans="1:15">
      <c r="A230" s="37" t="s">
        <v>1226</v>
      </c>
      <c r="B230" s="31" t="s">
        <v>632</v>
      </c>
      <c r="C230" s="38" t="s">
        <v>1227</v>
      </c>
      <c r="D230" s="39"/>
      <c r="E230" s="37" t="s">
        <v>1228</v>
      </c>
      <c r="F230" s="40">
        <v>20</v>
      </c>
      <c r="G230" s="40">
        <v>1600</v>
      </c>
      <c r="H230" s="41">
        <v>0.2</v>
      </c>
      <c r="I230" s="25" t="s">
        <v>629</v>
      </c>
      <c r="J230" s="42" t="s">
        <v>1229</v>
      </c>
      <c r="K230" s="42" t="s">
        <v>1230</v>
      </c>
      <c r="L230" s="29">
        <f>VLOOKUP(C230,'New List Prices'!A:B,2,FALSE)</f>
        <v>16.57</v>
      </c>
      <c r="M230" s="29">
        <f t="shared" ref="M230:M233" si="38">L230*$B$17</f>
        <v>0</v>
      </c>
      <c r="O230" s="90"/>
    </row>
    <row r="231" spans="1:15">
      <c r="A231" s="37" t="s">
        <v>1226</v>
      </c>
      <c r="B231" s="31">
        <v>2</v>
      </c>
      <c r="C231" s="38" t="s">
        <v>1231</v>
      </c>
      <c r="D231" s="39"/>
      <c r="E231" s="37" t="s">
        <v>1228</v>
      </c>
      <c r="F231" s="40">
        <v>25</v>
      </c>
      <c r="G231" s="40">
        <v>875</v>
      </c>
      <c r="H231" s="41">
        <v>0.3165</v>
      </c>
      <c r="I231" s="25" t="s">
        <v>629</v>
      </c>
      <c r="J231" s="42" t="s">
        <v>1232</v>
      </c>
      <c r="K231" s="42" t="s">
        <v>1233</v>
      </c>
      <c r="L231" s="29">
        <f>VLOOKUP(C231,'New List Prices'!A:B,2,FALSE)</f>
        <v>22.400000000000002</v>
      </c>
      <c r="M231" s="29">
        <f t="shared" si="38"/>
        <v>0</v>
      </c>
      <c r="O231" s="90"/>
    </row>
    <row r="232" spans="1:15">
      <c r="A232" s="37" t="s">
        <v>1226</v>
      </c>
      <c r="B232" s="31">
        <v>3</v>
      </c>
      <c r="C232" s="38" t="s">
        <v>1234</v>
      </c>
      <c r="D232" s="39"/>
      <c r="E232" s="37" t="s">
        <v>1228</v>
      </c>
      <c r="F232" s="40">
        <v>30</v>
      </c>
      <c r="G232" s="40">
        <v>360</v>
      </c>
      <c r="H232" s="41">
        <v>0.97</v>
      </c>
      <c r="I232" s="25" t="s">
        <v>629</v>
      </c>
      <c r="J232" s="42" t="s">
        <v>1235</v>
      </c>
      <c r="K232" s="42" t="s">
        <v>1236</v>
      </c>
      <c r="L232" s="29">
        <f>VLOOKUP(C232,'New List Prices'!A:B,2,FALSE)</f>
        <v>38.39</v>
      </c>
      <c r="M232" s="29">
        <f t="shared" si="38"/>
        <v>0</v>
      </c>
      <c r="O232" s="90"/>
    </row>
    <row r="233" spans="1:15">
      <c r="A233" s="37" t="s">
        <v>1226</v>
      </c>
      <c r="B233" s="31">
        <v>4</v>
      </c>
      <c r="C233" s="38" t="s">
        <v>1237</v>
      </c>
      <c r="D233" s="39"/>
      <c r="E233" s="37" t="s">
        <v>1228</v>
      </c>
      <c r="F233" s="40">
        <v>10</v>
      </c>
      <c r="G233" s="40">
        <v>160</v>
      </c>
      <c r="H233" s="41">
        <v>1.762</v>
      </c>
      <c r="I233" s="25" t="s">
        <v>629</v>
      </c>
      <c r="J233" s="42" t="s">
        <v>1238</v>
      </c>
      <c r="K233" s="42" t="s">
        <v>1239</v>
      </c>
      <c r="L233" s="29">
        <f>VLOOKUP(C233,'New List Prices'!A:B,2,FALSE)</f>
        <v>116.87</v>
      </c>
      <c r="M233" s="29">
        <f t="shared" si="38"/>
        <v>0</v>
      </c>
      <c r="O233" s="90"/>
    </row>
    <row r="234" spans="1:15" s="35" customFormat="1" ht="15" customHeight="1">
      <c r="A234" s="33" t="s">
        <v>613</v>
      </c>
      <c r="B234" s="34" t="s">
        <v>614</v>
      </c>
      <c r="C234" s="34" t="s">
        <v>615</v>
      </c>
      <c r="D234" s="39" t="s">
        <v>648</v>
      </c>
      <c r="E234" s="35" t="s">
        <v>616</v>
      </c>
      <c r="F234" s="40" t="s">
        <v>617</v>
      </c>
      <c r="G234" s="40" t="s">
        <v>618</v>
      </c>
      <c r="H234" s="41" t="s">
        <v>619</v>
      </c>
      <c r="I234" s="35" t="s">
        <v>620</v>
      </c>
      <c r="J234" s="42" t="s">
        <v>621</v>
      </c>
      <c r="K234" s="42" t="s">
        <v>622</v>
      </c>
      <c r="L234" s="35" t="s">
        <v>623</v>
      </c>
      <c r="M234" s="35" t="s">
        <v>624</v>
      </c>
      <c r="N234" s="27"/>
      <c r="O234" s="90"/>
    </row>
    <row r="235" spans="1:15">
      <c r="A235" s="37" t="s">
        <v>1240</v>
      </c>
      <c r="B235" s="31" t="s">
        <v>1140</v>
      </c>
      <c r="C235" s="38" t="s">
        <v>1241</v>
      </c>
      <c r="D235" s="39"/>
      <c r="E235" s="37" t="s">
        <v>1242</v>
      </c>
      <c r="F235" s="40">
        <v>25</v>
      </c>
      <c r="G235" s="40">
        <v>1225</v>
      </c>
      <c r="H235" s="41">
        <v>0.27500000000000002</v>
      </c>
      <c r="I235" s="25" t="s">
        <v>629</v>
      </c>
      <c r="J235" s="42" t="s">
        <v>1243</v>
      </c>
      <c r="K235" s="42" t="s">
        <v>1244</v>
      </c>
      <c r="L235" s="29">
        <f>VLOOKUP(C235,'New List Prices'!A:B,2,FALSE)</f>
        <v>16.64</v>
      </c>
      <c r="M235" s="29">
        <f t="shared" ref="M235:M239" si="39">L235*$B$17</f>
        <v>0</v>
      </c>
      <c r="O235" s="90"/>
    </row>
    <row r="236" spans="1:15">
      <c r="A236" s="37" t="s">
        <v>1240</v>
      </c>
      <c r="B236" s="31" t="s">
        <v>1201</v>
      </c>
      <c r="C236" s="38" t="s">
        <v>1245</v>
      </c>
      <c r="D236" s="39"/>
      <c r="E236" s="37" t="s">
        <v>1242</v>
      </c>
      <c r="F236" s="40">
        <v>25</v>
      </c>
      <c r="G236" s="40">
        <v>875</v>
      </c>
      <c r="H236" s="41">
        <v>0.34200000000000003</v>
      </c>
      <c r="I236" s="25" t="s">
        <v>629</v>
      </c>
      <c r="J236" s="42" t="s">
        <v>1246</v>
      </c>
      <c r="K236" s="42" t="s">
        <v>1247</v>
      </c>
      <c r="L236" s="29">
        <f>VLOOKUP(C236,'New List Prices'!A:B,2,FALSE)</f>
        <v>27.580000000000002</v>
      </c>
      <c r="M236" s="29">
        <f t="shared" si="39"/>
        <v>0</v>
      </c>
      <c r="O236" s="90"/>
    </row>
    <row r="237" spans="1:15">
      <c r="A237" s="37" t="s">
        <v>1240</v>
      </c>
      <c r="B237" s="31" t="s">
        <v>1205</v>
      </c>
      <c r="C237" s="38" t="s">
        <v>1248</v>
      </c>
      <c r="D237" s="39"/>
      <c r="E237" s="37" t="s">
        <v>1242</v>
      </c>
      <c r="F237" s="40">
        <v>50</v>
      </c>
      <c r="G237" s="40">
        <v>1400</v>
      </c>
      <c r="H237" s="41">
        <v>0.28499999999999998</v>
      </c>
      <c r="I237" s="25" t="s">
        <v>629</v>
      </c>
      <c r="J237" s="42" t="s">
        <v>1249</v>
      </c>
      <c r="K237" s="42" t="s">
        <v>1250</v>
      </c>
      <c r="L237" s="29">
        <f>VLOOKUP(C237,'New List Prices'!A:B,2,FALSE)</f>
        <v>17.900000000000002</v>
      </c>
      <c r="M237" s="29">
        <f t="shared" si="39"/>
        <v>0</v>
      </c>
      <c r="O237" s="90"/>
    </row>
    <row r="238" spans="1:15">
      <c r="A238" s="37" t="s">
        <v>1240</v>
      </c>
      <c r="B238" s="31" t="s">
        <v>1015</v>
      </c>
      <c r="C238" s="38" t="s">
        <v>1251</v>
      </c>
      <c r="D238" s="39"/>
      <c r="E238" s="37" t="s">
        <v>1242</v>
      </c>
      <c r="F238" s="40">
        <v>10</v>
      </c>
      <c r="G238" s="40">
        <v>490</v>
      </c>
      <c r="H238" s="41">
        <v>0.57499999999999996</v>
      </c>
      <c r="I238" s="25" t="s">
        <v>629</v>
      </c>
      <c r="J238" s="42" t="s">
        <v>1252</v>
      </c>
      <c r="K238" s="42" t="s">
        <v>1253</v>
      </c>
      <c r="L238" s="29">
        <f>VLOOKUP(C238,'New List Prices'!A:B,2,FALSE)</f>
        <v>54.949999999999996</v>
      </c>
      <c r="M238" s="29">
        <f t="shared" si="39"/>
        <v>0</v>
      </c>
      <c r="O238" s="90"/>
    </row>
    <row r="239" spans="1:15">
      <c r="A239" s="37" t="s">
        <v>1240</v>
      </c>
      <c r="B239" s="31" t="s">
        <v>972</v>
      </c>
      <c r="C239" s="38" t="s">
        <v>1254</v>
      </c>
      <c r="D239" s="39"/>
      <c r="E239" s="37" t="s">
        <v>1242</v>
      </c>
      <c r="F239" s="40">
        <v>20</v>
      </c>
      <c r="G239" s="40">
        <v>560</v>
      </c>
      <c r="H239" s="41">
        <v>0.66</v>
      </c>
      <c r="I239" s="25" t="s">
        <v>629</v>
      </c>
      <c r="J239" s="42" t="s">
        <v>1255</v>
      </c>
      <c r="K239" s="42" t="s">
        <v>1256</v>
      </c>
      <c r="L239" s="29">
        <f>VLOOKUP(C239,'New List Prices'!A:B,2,FALSE)</f>
        <v>45.89</v>
      </c>
      <c r="M239" s="29">
        <f t="shared" si="39"/>
        <v>0</v>
      </c>
      <c r="O239" s="90"/>
    </row>
    <row r="240" spans="1:15" s="35" customFormat="1" ht="15" customHeight="1">
      <c r="A240" s="33" t="s">
        <v>613</v>
      </c>
      <c r="B240" s="34" t="s">
        <v>614</v>
      </c>
      <c r="C240" s="34" t="s">
        <v>615</v>
      </c>
      <c r="D240" s="39" t="s">
        <v>648</v>
      </c>
      <c r="E240" s="35" t="s">
        <v>616</v>
      </c>
      <c r="F240" s="40" t="s">
        <v>617</v>
      </c>
      <c r="G240" s="40" t="s">
        <v>618</v>
      </c>
      <c r="H240" s="41" t="s">
        <v>619</v>
      </c>
      <c r="I240" s="35" t="s">
        <v>620</v>
      </c>
      <c r="J240" s="42" t="s">
        <v>621</v>
      </c>
      <c r="K240" s="42" t="s">
        <v>622</v>
      </c>
      <c r="L240" s="35" t="s">
        <v>623</v>
      </c>
      <c r="M240" s="35" t="s">
        <v>624</v>
      </c>
      <c r="N240" s="27"/>
      <c r="O240" s="90"/>
    </row>
    <row r="241" spans="1:15">
      <c r="A241" s="37" t="s">
        <v>1257</v>
      </c>
      <c r="B241" s="31" t="s">
        <v>1258</v>
      </c>
      <c r="C241" s="38" t="s">
        <v>1259</v>
      </c>
      <c r="D241" s="39"/>
      <c r="E241" s="37" t="s">
        <v>1260</v>
      </c>
      <c r="F241" s="40">
        <v>10</v>
      </c>
      <c r="G241" s="40">
        <v>280</v>
      </c>
      <c r="H241" s="41">
        <v>1.08</v>
      </c>
      <c r="I241" s="25" t="s">
        <v>629</v>
      </c>
      <c r="J241" s="42" t="s">
        <v>1261</v>
      </c>
      <c r="K241" s="42" t="s">
        <v>1262</v>
      </c>
      <c r="L241" s="29">
        <f>VLOOKUP(C241,'New List Prices'!A:B,2,FALSE)</f>
        <v>65.88000000000001</v>
      </c>
      <c r="M241" s="29">
        <f t="shared" ref="M241:M242" si="40">L241*$B$17</f>
        <v>0</v>
      </c>
      <c r="O241" s="90"/>
    </row>
    <row r="242" spans="1:15">
      <c r="A242" s="37" t="s">
        <v>1257</v>
      </c>
      <c r="B242" s="31" t="s">
        <v>1263</v>
      </c>
      <c r="C242" s="38" t="s">
        <v>1264</v>
      </c>
      <c r="D242" s="39"/>
      <c r="E242" s="37" t="s">
        <v>1260</v>
      </c>
      <c r="F242" s="40">
        <v>10</v>
      </c>
      <c r="G242" s="40">
        <v>280</v>
      </c>
      <c r="H242" s="41">
        <v>1.1279999999999999</v>
      </c>
      <c r="I242" s="25" t="s">
        <v>629</v>
      </c>
      <c r="J242" s="42" t="s">
        <v>1265</v>
      </c>
      <c r="K242" s="42" t="s">
        <v>1266</v>
      </c>
      <c r="L242" s="29">
        <f>VLOOKUP(C242,'New List Prices'!A:B,2,FALSE)</f>
        <v>63.48</v>
      </c>
      <c r="M242" s="29">
        <f t="shared" si="40"/>
        <v>0</v>
      </c>
      <c r="O242" s="90"/>
    </row>
    <row r="243" spans="1:15" s="35" customFormat="1" ht="15" customHeight="1">
      <c r="A243" s="33" t="s">
        <v>613</v>
      </c>
      <c r="B243" s="34" t="s">
        <v>614</v>
      </c>
      <c r="C243" s="34" t="s">
        <v>615</v>
      </c>
      <c r="D243" s="39" t="s">
        <v>648</v>
      </c>
      <c r="E243" s="35" t="s">
        <v>616</v>
      </c>
      <c r="F243" s="40" t="s">
        <v>617</v>
      </c>
      <c r="G243" s="40" t="s">
        <v>618</v>
      </c>
      <c r="H243" s="41" t="s">
        <v>619</v>
      </c>
      <c r="I243" s="35" t="s">
        <v>620</v>
      </c>
      <c r="J243" s="42" t="s">
        <v>621</v>
      </c>
      <c r="K243" s="42" t="s">
        <v>622</v>
      </c>
      <c r="L243" s="35" t="s">
        <v>623</v>
      </c>
      <c r="M243" s="35" t="s">
        <v>624</v>
      </c>
      <c r="N243" s="27"/>
      <c r="O243" s="90"/>
    </row>
    <row r="244" spans="1:15">
      <c r="A244" s="37" t="s">
        <v>1267</v>
      </c>
      <c r="B244" s="31" t="s">
        <v>1258</v>
      </c>
      <c r="C244" s="38" t="s">
        <v>1268</v>
      </c>
      <c r="D244" s="39"/>
      <c r="E244" s="37" t="s">
        <v>1269</v>
      </c>
      <c r="F244" s="40">
        <v>10</v>
      </c>
      <c r="G244" s="40">
        <v>280</v>
      </c>
      <c r="H244" s="41">
        <v>1.1160000000000001</v>
      </c>
      <c r="I244" s="25" t="s">
        <v>629</v>
      </c>
      <c r="J244" s="42" t="s">
        <v>1270</v>
      </c>
      <c r="K244" s="42" t="s">
        <v>1271</v>
      </c>
      <c r="L244" s="29">
        <f>VLOOKUP(C244,'New List Prices'!A:B,2,FALSE)</f>
        <v>65.88000000000001</v>
      </c>
      <c r="M244" s="29">
        <f t="shared" ref="M244:M245" si="41">L244*$B$17</f>
        <v>0</v>
      </c>
      <c r="O244" s="90"/>
    </row>
    <row r="245" spans="1:15">
      <c r="A245" s="37" t="s">
        <v>1267</v>
      </c>
      <c r="B245" s="31" t="s">
        <v>1263</v>
      </c>
      <c r="C245" s="38" t="s">
        <v>1272</v>
      </c>
      <c r="D245" s="39"/>
      <c r="E245" s="37" t="s">
        <v>1269</v>
      </c>
      <c r="F245" s="40">
        <v>10</v>
      </c>
      <c r="G245" s="40">
        <v>280</v>
      </c>
      <c r="H245" s="41">
        <v>1.202</v>
      </c>
      <c r="I245" s="25" t="s">
        <v>629</v>
      </c>
      <c r="J245" s="42" t="s">
        <v>1273</v>
      </c>
      <c r="K245" s="42" t="s">
        <v>1274</v>
      </c>
      <c r="L245" s="29">
        <f>VLOOKUP(C245,'New List Prices'!A:B,2,FALSE)</f>
        <v>63.48</v>
      </c>
      <c r="M245" s="29">
        <f t="shared" si="41"/>
        <v>0</v>
      </c>
      <c r="O245" s="90"/>
    </row>
    <row r="246" spans="1:15" s="35" customFormat="1" ht="15" customHeight="1">
      <c r="A246" s="33" t="s">
        <v>613</v>
      </c>
      <c r="B246" s="34" t="s">
        <v>614</v>
      </c>
      <c r="C246" s="34" t="s">
        <v>615</v>
      </c>
      <c r="D246" s="39" t="s">
        <v>648</v>
      </c>
      <c r="E246" s="35" t="s">
        <v>616</v>
      </c>
      <c r="F246" s="40" t="s">
        <v>617</v>
      </c>
      <c r="G246" s="40" t="s">
        <v>618</v>
      </c>
      <c r="H246" s="41" t="s">
        <v>619</v>
      </c>
      <c r="I246" s="35" t="s">
        <v>620</v>
      </c>
      <c r="J246" s="42" t="s">
        <v>621</v>
      </c>
      <c r="K246" s="42" t="s">
        <v>622</v>
      </c>
      <c r="L246" s="35" t="s">
        <v>623</v>
      </c>
      <c r="M246" s="35" t="s">
        <v>624</v>
      </c>
      <c r="N246" s="27"/>
      <c r="O246" s="90"/>
    </row>
    <row r="247" spans="1:15">
      <c r="A247" s="37" t="s">
        <v>1275</v>
      </c>
      <c r="B247" s="31" t="s">
        <v>1276</v>
      </c>
      <c r="C247" s="38" t="s">
        <v>1277</v>
      </c>
      <c r="D247" s="39"/>
      <c r="E247" s="37" t="s">
        <v>1278</v>
      </c>
      <c r="F247" s="40">
        <v>5</v>
      </c>
      <c r="G247" s="40">
        <v>245</v>
      </c>
      <c r="H247" s="41">
        <v>1.333</v>
      </c>
      <c r="I247" s="25" t="s">
        <v>629</v>
      </c>
      <c r="J247" s="42" t="s">
        <v>1279</v>
      </c>
      <c r="K247" s="42" t="s">
        <v>1280</v>
      </c>
      <c r="L247" s="29">
        <f>VLOOKUP(C247,'New List Prices'!A:B,2,FALSE)</f>
        <v>89.26</v>
      </c>
      <c r="M247" s="29">
        <f>L247*$B$17</f>
        <v>0</v>
      </c>
      <c r="O247" s="90"/>
    </row>
    <row r="248" spans="1:15" s="35" customFormat="1" ht="15" customHeight="1">
      <c r="A248" s="33" t="s">
        <v>613</v>
      </c>
      <c r="B248" s="34" t="s">
        <v>614</v>
      </c>
      <c r="C248" s="34" t="s">
        <v>615</v>
      </c>
      <c r="D248" s="39" t="s">
        <v>648</v>
      </c>
      <c r="E248" s="35" t="s">
        <v>616</v>
      </c>
      <c r="F248" s="40" t="s">
        <v>617</v>
      </c>
      <c r="G248" s="40" t="s">
        <v>618</v>
      </c>
      <c r="H248" s="41" t="s">
        <v>619</v>
      </c>
      <c r="I248" s="35" t="s">
        <v>620</v>
      </c>
      <c r="J248" s="42" t="s">
        <v>621</v>
      </c>
      <c r="K248" s="42" t="s">
        <v>622</v>
      </c>
      <c r="L248" s="35" t="s">
        <v>623</v>
      </c>
      <c r="M248" s="35" t="s">
        <v>624</v>
      </c>
      <c r="N248" s="27"/>
      <c r="O248" s="90"/>
    </row>
    <row r="249" spans="1:15">
      <c r="A249" s="37" t="s">
        <v>1281</v>
      </c>
      <c r="B249" s="31" t="s">
        <v>632</v>
      </c>
      <c r="C249" s="38" t="s">
        <v>1282</v>
      </c>
      <c r="D249" s="39"/>
      <c r="E249" s="37" t="s">
        <v>1283</v>
      </c>
      <c r="F249" s="40">
        <v>25</v>
      </c>
      <c r="G249" s="40">
        <v>1225</v>
      </c>
      <c r="H249" s="41">
        <v>0.30299999999999999</v>
      </c>
      <c r="I249" s="25" t="s">
        <v>629</v>
      </c>
      <c r="J249" s="42" t="s">
        <v>1284</v>
      </c>
      <c r="K249" s="42" t="s">
        <v>1285</v>
      </c>
      <c r="L249" s="29">
        <f>VLOOKUP(C249,'New List Prices'!A:B,2,FALSE)</f>
        <v>19</v>
      </c>
      <c r="M249" s="29">
        <f t="shared" ref="M249:M252" si="42">L249*$B$17</f>
        <v>0</v>
      </c>
      <c r="O249" s="90"/>
    </row>
    <row r="250" spans="1:15">
      <c r="A250" s="37" t="s">
        <v>1281</v>
      </c>
      <c r="B250" s="31">
        <v>2</v>
      </c>
      <c r="C250" s="38" t="s">
        <v>1286</v>
      </c>
      <c r="D250" s="39"/>
      <c r="E250" s="37" t="s">
        <v>1283</v>
      </c>
      <c r="F250" s="40">
        <v>20</v>
      </c>
      <c r="G250" s="40">
        <v>700</v>
      </c>
      <c r="H250" s="41">
        <v>0.45100000000000001</v>
      </c>
      <c r="I250" s="25" t="s">
        <v>629</v>
      </c>
      <c r="J250" s="42" t="s">
        <v>1287</v>
      </c>
      <c r="K250" s="42" t="s">
        <v>1288</v>
      </c>
      <c r="L250" s="29">
        <f>VLOOKUP(C250,'New List Prices'!A:B,2,FALSE)</f>
        <v>25.240000000000002</v>
      </c>
      <c r="M250" s="29">
        <f t="shared" si="42"/>
        <v>0</v>
      </c>
      <c r="O250" s="90"/>
    </row>
    <row r="251" spans="1:15">
      <c r="A251" s="37" t="s">
        <v>1281</v>
      </c>
      <c r="B251" s="31">
        <v>3</v>
      </c>
      <c r="C251" s="38" t="s">
        <v>1289</v>
      </c>
      <c r="D251" s="39"/>
      <c r="E251" s="37" t="s">
        <v>1283</v>
      </c>
      <c r="F251" s="40">
        <v>20</v>
      </c>
      <c r="G251" s="40">
        <v>240</v>
      </c>
      <c r="H251" s="41">
        <v>1.28</v>
      </c>
      <c r="I251" s="25" t="s">
        <v>629</v>
      </c>
      <c r="J251" s="42" t="s">
        <v>1290</v>
      </c>
      <c r="K251" s="42" t="s">
        <v>1291</v>
      </c>
      <c r="L251" s="29">
        <f>VLOOKUP(C251,'New List Prices'!A:B,2,FALSE)</f>
        <v>66.08</v>
      </c>
      <c r="M251" s="29">
        <f t="shared" si="42"/>
        <v>0</v>
      </c>
      <c r="O251" s="90"/>
    </row>
    <row r="252" spans="1:15">
      <c r="A252" s="37" t="s">
        <v>1281</v>
      </c>
      <c r="B252" s="31">
        <v>4</v>
      </c>
      <c r="C252" s="38" t="s">
        <v>1292</v>
      </c>
      <c r="D252" s="39"/>
      <c r="E252" s="37" t="s">
        <v>1283</v>
      </c>
      <c r="F252" s="40">
        <v>4</v>
      </c>
      <c r="G252" s="40">
        <v>112</v>
      </c>
      <c r="H252" s="41">
        <v>2.1890000000000001</v>
      </c>
      <c r="I252" s="25" t="s">
        <v>629</v>
      </c>
      <c r="J252" s="42" t="s">
        <v>1293</v>
      </c>
      <c r="K252" s="42" t="s">
        <v>1294</v>
      </c>
      <c r="L252" s="29">
        <f>VLOOKUP(C252,'New List Prices'!A:B,2,FALSE)</f>
        <v>124.78</v>
      </c>
      <c r="M252" s="29">
        <f t="shared" si="42"/>
        <v>0</v>
      </c>
      <c r="O252" s="90"/>
    </row>
    <row r="253" spans="1:15" s="35" customFormat="1" ht="15" customHeight="1">
      <c r="A253" s="33" t="s">
        <v>613</v>
      </c>
      <c r="B253" s="34" t="s">
        <v>614</v>
      </c>
      <c r="C253" s="34" t="s">
        <v>615</v>
      </c>
      <c r="D253" s="39" t="s">
        <v>648</v>
      </c>
      <c r="E253" s="35" t="s">
        <v>616</v>
      </c>
      <c r="F253" s="40" t="s">
        <v>617</v>
      </c>
      <c r="G253" s="40" t="s">
        <v>618</v>
      </c>
      <c r="H253" s="41" t="s">
        <v>619</v>
      </c>
      <c r="I253" s="35" t="s">
        <v>620</v>
      </c>
      <c r="J253" s="42" t="s">
        <v>621</v>
      </c>
      <c r="K253" s="42" t="s">
        <v>622</v>
      </c>
      <c r="L253" s="35" t="s">
        <v>623</v>
      </c>
      <c r="M253" s="35" t="s">
        <v>624</v>
      </c>
      <c r="N253" s="27"/>
      <c r="O253" s="90"/>
    </row>
    <row r="254" spans="1:15">
      <c r="A254" s="37" t="s">
        <v>1295</v>
      </c>
      <c r="B254" s="31" t="s">
        <v>1296</v>
      </c>
      <c r="C254" s="38" t="s">
        <v>1297</v>
      </c>
      <c r="D254" s="39"/>
      <c r="E254" s="37" t="s">
        <v>1298</v>
      </c>
      <c r="F254" s="40">
        <v>20</v>
      </c>
      <c r="G254" s="40">
        <v>980</v>
      </c>
      <c r="H254" s="41">
        <v>0.36399999999999999</v>
      </c>
      <c r="I254" s="25" t="s">
        <v>629</v>
      </c>
      <c r="J254" s="42" t="s">
        <v>1299</v>
      </c>
      <c r="K254" s="42" t="s">
        <v>1300</v>
      </c>
      <c r="L254" s="29">
        <f>VLOOKUP(C254,'New List Prices'!A:B,2,FALSE)</f>
        <v>18.05</v>
      </c>
      <c r="M254" s="29">
        <f t="shared" ref="M254:M258" si="43">L254*$B$17</f>
        <v>0</v>
      </c>
      <c r="O254" s="90"/>
    </row>
    <row r="255" spans="1:15">
      <c r="A255" s="37" t="s">
        <v>1295</v>
      </c>
      <c r="B255" s="31" t="s">
        <v>1301</v>
      </c>
      <c r="C255" s="38" t="s">
        <v>1302</v>
      </c>
      <c r="D255" s="39"/>
      <c r="E255" s="37" t="s">
        <v>1298</v>
      </c>
      <c r="F255" s="40">
        <v>20</v>
      </c>
      <c r="G255" s="40">
        <v>360</v>
      </c>
      <c r="H255" s="41">
        <v>0.64200000000000002</v>
      </c>
      <c r="I255" s="25" t="s">
        <v>629</v>
      </c>
      <c r="J255" s="42" t="s">
        <v>1303</v>
      </c>
      <c r="K255" s="42" t="s">
        <v>1304</v>
      </c>
      <c r="L255" s="29">
        <f>VLOOKUP(C255,'New List Prices'!A:B,2,FALSE)</f>
        <v>77.900000000000006</v>
      </c>
      <c r="M255" s="29">
        <f t="shared" si="43"/>
        <v>0</v>
      </c>
      <c r="O255" s="90"/>
    </row>
    <row r="256" spans="1:15">
      <c r="A256" s="37" t="s">
        <v>1295</v>
      </c>
      <c r="B256" s="31" t="s">
        <v>1305</v>
      </c>
      <c r="C256" s="38" t="s">
        <v>1306</v>
      </c>
      <c r="D256" s="39"/>
      <c r="E256" s="37" t="s">
        <v>1298</v>
      </c>
      <c r="F256" s="40">
        <v>10</v>
      </c>
      <c r="G256" s="40">
        <v>350</v>
      </c>
      <c r="H256" s="41">
        <v>0.78900000000000003</v>
      </c>
      <c r="I256" s="25" t="s">
        <v>629</v>
      </c>
      <c r="J256" s="42" t="s">
        <v>1307</v>
      </c>
      <c r="K256" s="42" t="s">
        <v>1308</v>
      </c>
      <c r="L256" s="29">
        <f>VLOOKUP(C256,'New List Prices'!A:B,2,FALSE)</f>
        <v>48.03</v>
      </c>
      <c r="M256" s="29">
        <f t="shared" si="43"/>
        <v>0</v>
      </c>
      <c r="O256" s="90"/>
    </row>
    <row r="257" spans="1:15">
      <c r="A257" s="37" t="s">
        <v>1295</v>
      </c>
      <c r="B257" s="31" t="s">
        <v>1309</v>
      </c>
      <c r="C257" s="38" t="s">
        <v>1310</v>
      </c>
      <c r="D257" s="39"/>
      <c r="E257" s="37" t="s">
        <v>1298</v>
      </c>
      <c r="F257" s="40">
        <v>5</v>
      </c>
      <c r="G257" s="40">
        <v>245</v>
      </c>
      <c r="H257" s="41">
        <v>1.1060000000000001</v>
      </c>
      <c r="I257" s="25" t="s">
        <v>629</v>
      </c>
      <c r="J257" s="42" t="s">
        <v>1311</v>
      </c>
      <c r="K257" s="42" t="s">
        <v>1312</v>
      </c>
      <c r="L257" s="29">
        <f>VLOOKUP(C257,'New List Prices'!A:B,2,FALSE)</f>
        <v>126.68</v>
      </c>
      <c r="M257" s="29">
        <f t="shared" si="43"/>
        <v>0</v>
      </c>
      <c r="O257" s="90"/>
    </row>
    <row r="258" spans="1:15">
      <c r="A258" s="37" t="s">
        <v>1295</v>
      </c>
      <c r="B258" s="31" t="s">
        <v>1313</v>
      </c>
      <c r="C258" s="38" t="s">
        <v>1314</v>
      </c>
      <c r="D258" s="39"/>
      <c r="E258" s="37" t="s">
        <v>1298</v>
      </c>
      <c r="F258" s="40">
        <v>5</v>
      </c>
      <c r="G258" s="40">
        <v>140</v>
      </c>
      <c r="H258" s="41">
        <v>1.613</v>
      </c>
      <c r="I258" s="25" t="s">
        <v>629</v>
      </c>
      <c r="J258" s="42" t="s">
        <v>1315</v>
      </c>
      <c r="K258" s="42" t="s">
        <v>1316</v>
      </c>
      <c r="L258" s="29">
        <f>VLOOKUP(C258,'New List Prices'!A:B,2,FALSE)</f>
        <v>121.86</v>
      </c>
      <c r="M258" s="29">
        <f t="shared" si="43"/>
        <v>0</v>
      </c>
      <c r="O258" s="90"/>
    </row>
    <row r="259" spans="1:15" s="35" customFormat="1" ht="15" customHeight="1">
      <c r="A259" s="33" t="s">
        <v>613</v>
      </c>
      <c r="B259" s="34" t="s">
        <v>614</v>
      </c>
      <c r="C259" s="34" t="s">
        <v>615</v>
      </c>
      <c r="D259" s="39" t="s">
        <v>648</v>
      </c>
      <c r="E259" s="35" t="s">
        <v>616</v>
      </c>
      <c r="F259" s="40" t="s">
        <v>617</v>
      </c>
      <c r="G259" s="40" t="s">
        <v>618</v>
      </c>
      <c r="H259" s="41" t="s">
        <v>619</v>
      </c>
      <c r="I259" s="35" t="s">
        <v>620</v>
      </c>
      <c r="J259" s="42" t="s">
        <v>621</v>
      </c>
      <c r="K259" s="42" t="s">
        <v>622</v>
      </c>
      <c r="L259" s="35" t="s">
        <v>623</v>
      </c>
      <c r="M259" s="35" t="s">
        <v>624</v>
      </c>
      <c r="N259" s="27"/>
      <c r="O259" s="90"/>
    </row>
    <row r="260" spans="1:15">
      <c r="A260" s="37" t="s">
        <v>1317</v>
      </c>
      <c r="B260" s="31" t="s">
        <v>632</v>
      </c>
      <c r="C260" s="38" t="s">
        <v>1318</v>
      </c>
      <c r="D260" s="39"/>
      <c r="E260" s="37" t="s">
        <v>1319</v>
      </c>
      <c r="F260" s="40">
        <v>25</v>
      </c>
      <c r="G260" s="40">
        <v>2000</v>
      </c>
      <c r="H260" s="41">
        <v>0.19900000000000001</v>
      </c>
      <c r="I260" s="25" t="s">
        <v>629</v>
      </c>
      <c r="J260" s="42" t="s">
        <v>1320</v>
      </c>
      <c r="K260" s="42" t="s">
        <v>1321</v>
      </c>
      <c r="L260" s="29">
        <f>VLOOKUP(C260,'New List Prices'!A:B,2,FALSE)</f>
        <v>20.25</v>
      </c>
      <c r="M260" s="29">
        <f t="shared" ref="M260:M262" si="44">L260*$B$17</f>
        <v>0</v>
      </c>
      <c r="O260" s="90"/>
    </row>
    <row r="261" spans="1:15">
      <c r="A261" s="37" t="s">
        <v>1317</v>
      </c>
      <c r="B261" s="31">
        <v>2</v>
      </c>
      <c r="C261" s="38" t="s">
        <v>1322</v>
      </c>
      <c r="D261" s="39"/>
      <c r="E261" s="37" t="s">
        <v>1319</v>
      </c>
      <c r="F261" s="40">
        <v>25</v>
      </c>
      <c r="G261" s="40">
        <v>1225</v>
      </c>
      <c r="H261" s="41">
        <v>0.27700000000000002</v>
      </c>
      <c r="I261" s="25" t="s">
        <v>629</v>
      </c>
      <c r="J261" s="42" t="s">
        <v>1323</v>
      </c>
      <c r="K261" s="42" t="s">
        <v>1324</v>
      </c>
      <c r="L261" s="29">
        <f>VLOOKUP(C261,'New List Prices'!A:B,2,FALSE)</f>
        <v>16.8</v>
      </c>
      <c r="M261" s="29">
        <f t="shared" si="44"/>
        <v>0</v>
      </c>
      <c r="O261" s="90"/>
    </row>
    <row r="262" spans="1:15">
      <c r="A262" s="37" t="s">
        <v>1317</v>
      </c>
      <c r="B262" s="31">
        <v>3</v>
      </c>
      <c r="C262" s="38" t="s">
        <v>1325</v>
      </c>
      <c r="D262" s="39"/>
      <c r="E262" s="37" t="s">
        <v>1319</v>
      </c>
      <c r="F262" s="40">
        <v>10</v>
      </c>
      <c r="G262" s="40">
        <v>480</v>
      </c>
      <c r="H262" s="41">
        <v>0.91800000000000004</v>
      </c>
      <c r="I262" s="25" t="s">
        <v>629</v>
      </c>
      <c r="J262" s="42" t="s">
        <v>1326</v>
      </c>
      <c r="K262" s="42" t="s">
        <v>1327</v>
      </c>
      <c r="L262" s="29">
        <f>VLOOKUP(C262,'New List Prices'!A:B,2,FALSE)</f>
        <v>55.94</v>
      </c>
      <c r="M262" s="29">
        <f t="shared" si="44"/>
        <v>0</v>
      </c>
      <c r="O262" s="90"/>
    </row>
    <row r="263" spans="1:15" s="35" customFormat="1" ht="15" customHeight="1">
      <c r="A263" s="33" t="s">
        <v>613</v>
      </c>
      <c r="B263" s="34" t="s">
        <v>614</v>
      </c>
      <c r="C263" s="34" t="s">
        <v>615</v>
      </c>
      <c r="D263" s="39" t="s">
        <v>648</v>
      </c>
      <c r="E263" s="35" t="s">
        <v>616</v>
      </c>
      <c r="F263" s="40" t="s">
        <v>617</v>
      </c>
      <c r="G263" s="40" t="s">
        <v>618</v>
      </c>
      <c r="H263" s="41" t="s">
        <v>619</v>
      </c>
      <c r="I263" s="35" t="s">
        <v>620</v>
      </c>
      <c r="J263" s="42" t="s">
        <v>621</v>
      </c>
      <c r="K263" s="42" t="s">
        <v>622</v>
      </c>
      <c r="L263" s="35" t="s">
        <v>623</v>
      </c>
      <c r="M263" s="35" t="s">
        <v>624</v>
      </c>
      <c r="N263" s="27"/>
      <c r="O263" s="90"/>
    </row>
    <row r="264" spans="1:15">
      <c r="A264" s="37" t="s">
        <v>1328</v>
      </c>
      <c r="B264" s="31" t="s">
        <v>632</v>
      </c>
      <c r="C264" s="38" t="s">
        <v>1329</v>
      </c>
      <c r="D264" s="39"/>
      <c r="E264" s="37" t="s">
        <v>1330</v>
      </c>
      <c r="F264" s="40">
        <v>10</v>
      </c>
      <c r="G264" s="40">
        <v>1440</v>
      </c>
      <c r="H264" s="41">
        <v>0.25440000000000002</v>
      </c>
      <c r="I264" s="25" t="s">
        <v>629</v>
      </c>
      <c r="J264" s="42" t="s">
        <v>1331</v>
      </c>
      <c r="K264" s="42" t="s">
        <v>1332</v>
      </c>
      <c r="L264" s="29">
        <f>VLOOKUP(C264,'New List Prices'!A:B,2,FALSE)</f>
        <v>19.170000000000002</v>
      </c>
      <c r="M264" s="29">
        <f t="shared" ref="M264:M267" si="45">L264*$B$17</f>
        <v>0</v>
      </c>
      <c r="O264" s="90"/>
    </row>
    <row r="265" spans="1:15">
      <c r="A265" s="37" t="s">
        <v>1328</v>
      </c>
      <c r="B265" s="31">
        <v>2</v>
      </c>
      <c r="C265" s="38" t="s">
        <v>1333</v>
      </c>
      <c r="D265" s="39"/>
      <c r="E265" s="37" t="s">
        <v>1330</v>
      </c>
      <c r="F265" s="40">
        <v>10</v>
      </c>
      <c r="G265" s="40">
        <v>1120</v>
      </c>
      <c r="H265" s="41">
        <v>0.36199999999999999</v>
      </c>
      <c r="I265" s="25" t="s">
        <v>629</v>
      </c>
      <c r="J265" s="42" t="s">
        <v>1334</v>
      </c>
      <c r="K265" s="42" t="s">
        <v>1335</v>
      </c>
      <c r="L265" s="29">
        <f>VLOOKUP(C265,'New List Prices'!A:B,2,FALSE)</f>
        <v>21.01</v>
      </c>
      <c r="M265" s="29">
        <f t="shared" si="45"/>
        <v>0</v>
      </c>
      <c r="O265" s="90"/>
    </row>
    <row r="266" spans="1:15">
      <c r="A266" s="37" t="s">
        <v>1328</v>
      </c>
      <c r="B266" s="31">
        <v>3</v>
      </c>
      <c r="C266" s="38" t="s">
        <v>1336</v>
      </c>
      <c r="D266" s="39"/>
      <c r="E266" s="37" t="s">
        <v>1330</v>
      </c>
      <c r="F266" s="40">
        <v>10</v>
      </c>
      <c r="G266" s="40">
        <v>490</v>
      </c>
      <c r="H266" s="41">
        <v>0.89259999999999995</v>
      </c>
      <c r="I266" s="25" t="s">
        <v>629</v>
      </c>
      <c r="J266" s="42" t="s">
        <v>1337</v>
      </c>
      <c r="K266" s="42" t="s">
        <v>1338</v>
      </c>
      <c r="L266" s="29">
        <f>VLOOKUP(C266,'New List Prices'!A:B,2,FALSE)</f>
        <v>38.419999999999995</v>
      </c>
      <c r="M266" s="29">
        <f t="shared" si="45"/>
        <v>0</v>
      </c>
      <c r="O266" s="90"/>
    </row>
    <row r="267" spans="1:15">
      <c r="A267" s="37" t="s">
        <v>1328</v>
      </c>
      <c r="B267" s="31">
        <v>4</v>
      </c>
      <c r="C267" s="38" t="s">
        <v>1339</v>
      </c>
      <c r="D267" s="39"/>
      <c r="E267" s="37" t="s">
        <v>1330</v>
      </c>
      <c r="F267" s="40">
        <v>5</v>
      </c>
      <c r="G267" s="40">
        <v>175</v>
      </c>
      <c r="H267" s="41">
        <v>1.593</v>
      </c>
      <c r="I267" s="25" t="s">
        <v>629</v>
      </c>
      <c r="J267" s="42" t="s">
        <v>1340</v>
      </c>
      <c r="K267" s="42" t="s">
        <v>1341</v>
      </c>
      <c r="L267" s="29">
        <f>VLOOKUP(C267,'New List Prices'!A:B,2,FALSE)</f>
        <v>81.13000000000001</v>
      </c>
      <c r="M267" s="29">
        <f t="shared" si="45"/>
        <v>0</v>
      </c>
      <c r="O267" s="90"/>
    </row>
    <row r="268" spans="1:15" s="35" customFormat="1" ht="15" customHeight="1">
      <c r="A268" s="33" t="s">
        <v>613</v>
      </c>
      <c r="B268" s="34" t="s">
        <v>614</v>
      </c>
      <c r="C268" s="34" t="s">
        <v>615</v>
      </c>
      <c r="D268" s="39" t="s">
        <v>648</v>
      </c>
      <c r="E268" s="35" t="s">
        <v>616</v>
      </c>
      <c r="F268" s="40" t="s">
        <v>617</v>
      </c>
      <c r="G268" s="40" t="s">
        <v>618</v>
      </c>
      <c r="H268" s="41" t="s">
        <v>619</v>
      </c>
      <c r="I268" s="35" t="s">
        <v>620</v>
      </c>
      <c r="J268" s="42" t="s">
        <v>621</v>
      </c>
      <c r="K268" s="42" t="s">
        <v>622</v>
      </c>
      <c r="L268" s="35" t="s">
        <v>623</v>
      </c>
      <c r="M268" s="35" t="s">
        <v>624</v>
      </c>
      <c r="N268" s="27"/>
      <c r="O268" s="90"/>
    </row>
    <row r="269" spans="1:15">
      <c r="A269" s="37" t="s">
        <v>1342</v>
      </c>
      <c r="B269" s="31" t="s">
        <v>632</v>
      </c>
      <c r="C269" s="38" t="s">
        <v>1343</v>
      </c>
      <c r="D269" s="39"/>
      <c r="E269" s="37" t="s">
        <v>1344</v>
      </c>
      <c r="F269" s="40">
        <v>20</v>
      </c>
      <c r="G269" s="40">
        <v>2240</v>
      </c>
      <c r="H269" s="41">
        <v>0.19900000000000001</v>
      </c>
      <c r="I269" s="25" t="s">
        <v>629</v>
      </c>
      <c r="J269" s="42" t="s">
        <v>1345</v>
      </c>
      <c r="K269" s="42" t="s">
        <v>1346</v>
      </c>
      <c r="L269" s="29">
        <f>VLOOKUP(C269,'New List Prices'!A:B,2,FALSE)</f>
        <v>15.87</v>
      </c>
      <c r="M269" s="29">
        <f t="shared" ref="M269:M272" si="46">L269*$B$17</f>
        <v>0</v>
      </c>
      <c r="O269" s="90"/>
    </row>
    <row r="270" spans="1:15">
      <c r="A270" s="37" t="s">
        <v>1342</v>
      </c>
      <c r="B270" s="31">
        <v>2</v>
      </c>
      <c r="C270" s="38" t="s">
        <v>1347</v>
      </c>
      <c r="D270" s="39"/>
      <c r="E270" s="37" t="s">
        <v>1344</v>
      </c>
      <c r="F270" s="40">
        <v>20</v>
      </c>
      <c r="G270" s="40">
        <v>980</v>
      </c>
      <c r="H270" s="41">
        <v>0.25</v>
      </c>
      <c r="I270" s="25" t="s">
        <v>629</v>
      </c>
      <c r="J270" s="42" t="s">
        <v>1348</v>
      </c>
      <c r="K270" s="42" t="s">
        <v>1349</v>
      </c>
      <c r="L270" s="29">
        <f>VLOOKUP(C270,'New List Prices'!A:B,2,FALSE)</f>
        <v>17.41</v>
      </c>
      <c r="M270" s="29">
        <f t="shared" si="46"/>
        <v>0</v>
      </c>
      <c r="O270" s="90"/>
    </row>
    <row r="271" spans="1:15">
      <c r="A271" s="37" t="s">
        <v>1342</v>
      </c>
      <c r="B271" s="31">
        <v>3</v>
      </c>
      <c r="C271" s="38" t="s">
        <v>1350</v>
      </c>
      <c r="D271" s="39"/>
      <c r="E271" s="37" t="s">
        <v>1344</v>
      </c>
      <c r="F271" s="40">
        <v>10</v>
      </c>
      <c r="G271" s="40">
        <v>490</v>
      </c>
      <c r="H271" s="41">
        <v>0.74099999999999999</v>
      </c>
      <c r="I271" s="25" t="s">
        <v>629</v>
      </c>
      <c r="J271" s="42" t="s">
        <v>1351</v>
      </c>
      <c r="K271" s="42" t="s">
        <v>1352</v>
      </c>
      <c r="L271" s="29">
        <f>VLOOKUP(C271,'New List Prices'!A:B,2,FALSE)</f>
        <v>32.559999999999995</v>
      </c>
      <c r="M271" s="29">
        <f t="shared" si="46"/>
        <v>0</v>
      </c>
      <c r="O271" s="90"/>
    </row>
    <row r="272" spans="1:15">
      <c r="A272" s="37" t="s">
        <v>1342</v>
      </c>
      <c r="B272" s="31">
        <v>4</v>
      </c>
      <c r="C272" s="38" t="s">
        <v>1353</v>
      </c>
      <c r="D272" s="39"/>
      <c r="E272" s="37" t="s">
        <v>1344</v>
      </c>
      <c r="F272" s="40">
        <v>10</v>
      </c>
      <c r="G272" s="40">
        <v>180</v>
      </c>
      <c r="H272" s="41">
        <v>1.37</v>
      </c>
      <c r="I272" s="25" t="s">
        <v>629</v>
      </c>
      <c r="J272" s="42" t="s">
        <v>1354</v>
      </c>
      <c r="K272" s="42" t="s">
        <v>1355</v>
      </c>
      <c r="L272" s="29">
        <f>VLOOKUP(C272,'New List Prices'!A:B,2,FALSE)</f>
        <v>70.960000000000008</v>
      </c>
      <c r="M272" s="29">
        <f t="shared" si="46"/>
        <v>0</v>
      </c>
      <c r="O272" s="90"/>
    </row>
    <row r="273" spans="1:15" s="35" customFormat="1" ht="15" customHeight="1">
      <c r="A273" s="33" t="s">
        <v>613</v>
      </c>
      <c r="B273" s="34" t="s">
        <v>614</v>
      </c>
      <c r="C273" s="34" t="s">
        <v>615</v>
      </c>
      <c r="D273" s="39" t="s">
        <v>648</v>
      </c>
      <c r="E273" s="35" t="s">
        <v>616</v>
      </c>
      <c r="F273" s="40" t="s">
        <v>617</v>
      </c>
      <c r="G273" s="40" t="s">
        <v>618</v>
      </c>
      <c r="H273" s="41" t="s">
        <v>619</v>
      </c>
      <c r="I273" s="35" t="s">
        <v>620</v>
      </c>
      <c r="J273" s="42" t="s">
        <v>621</v>
      </c>
      <c r="K273" s="42" t="s">
        <v>622</v>
      </c>
      <c r="L273" s="35" t="s">
        <v>623</v>
      </c>
      <c r="M273" s="35" t="s">
        <v>624</v>
      </c>
      <c r="N273" s="27"/>
      <c r="O273" s="90"/>
    </row>
    <row r="274" spans="1:15">
      <c r="A274" s="37" t="s">
        <v>1356</v>
      </c>
      <c r="B274" s="31">
        <v>3</v>
      </c>
      <c r="C274" s="38" t="s">
        <v>1357</v>
      </c>
      <c r="D274" s="39"/>
      <c r="E274" s="37" t="s">
        <v>1358</v>
      </c>
      <c r="F274" s="40">
        <v>10</v>
      </c>
      <c r="G274" s="40">
        <v>180</v>
      </c>
      <c r="H274" s="41">
        <v>1.4430000000000001</v>
      </c>
      <c r="I274" s="25" t="s">
        <v>629</v>
      </c>
      <c r="J274" s="42" t="s">
        <v>1359</v>
      </c>
      <c r="K274" s="42" t="s">
        <v>1360</v>
      </c>
      <c r="L274" s="29">
        <f>VLOOKUP(C274,'New List Prices'!A:B,2,FALSE)</f>
        <v>58.05</v>
      </c>
      <c r="M274" s="29">
        <f t="shared" ref="M274:M275" si="47">L274*$B$17</f>
        <v>0</v>
      </c>
      <c r="O274" s="90"/>
    </row>
    <row r="275" spans="1:15">
      <c r="A275" s="37" t="s">
        <v>1356</v>
      </c>
      <c r="B275" s="31">
        <v>4</v>
      </c>
      <c r="C275" s="38" t="s">
        <v>1361</v>
      </c>
      <c r="D275" s="39"/>
      <c r="E275" s="37" t="s">
        <v>1358</v>
      </c>
      <c r="F275" s="40">
        <v>5</v>
      </c>
      <c r="G275" s="40">
        <v>90</v>
      </c>
      <c r="H275" s="41">
        <v>2.5499999999999998</v>
      </c>
      <c r="I275" s="25" t="s">
        <v>629</v>
      </c>
      <c r="J275" s="42" t="s">
        <v>1362</v>
      </c>
      <c r="K275" s="42" t="s">
        <v>1363</v>
      </c>
      <c r="L275" s="29">
        <f>VLOOKUP(C275,'New List Prices'!A:B,2,FALSE)</f>
        <v>91.79</v>
      </c>
      <c r="M275" s="29">
        <f t="shared" si="47"/>
        <v>0</v>
      </c>
      <c r="O275" s="90"/>
    </row>
    <row r="276" spans="1:15" s="35" customFormat="1" ht="15" customHeight="1">
      <c r="A276" s="33" t="s">
        <v>613</v>
      </c>
      <c r="B276" s="34" t="s">
        <v>614</v>
      </c>
      <c r="C276" s="34" t="s">
        <v>615</v>
      </c>
      <c r="D276" s="39" t="s">
        <v>648</v>
      </c>
      <c r="E276" s="35" t="s">
        <v>616</v>
      </c>
      <c r="F276" s="40" t="s">
        <v>617</v>
      </c>
      <c r="G276" s="40" t="s">
        <v>618</v>
      </c>
      <c r="H276" s="41" t="s">
        <v>619</v>
      </c>
      <c r="I276" s="35" t="s">
        <v>620</v>
      </c>
      <c r="J276" s="42" t="s">
        <v>621</v>
      </c>
      <c r="K276" s="42" t="s">
        <v>622</v>
      </c>
      <c r="L276" s="35" t="s">
        <v>623</v>
      </c>
      <c r="M276" s="35" t="s">
        <v>624</v>
      </c>
      <c r="N276" s="27"/>
      <c r="O276" s="90"/>
    </row>
    <row r="277" spans="1:15">
      <c r="A277" s="37" t="s">
        <v>1364</v>
      </c>
      <c r="B277" s="31">
        <v>2</v>
      </c>
      <c r="C277" s="38" t="s">
        <v>1365</v>
      </c>
      <c r="D277" s="39"/>
      <c r="E277" s="37" t="s">
        <v>1366</v>
      </c>
      <c r="F277" s="40">
        <v>20</v>
      </c>
      <c r="G277" s="40">
        <v>560</v>
      </c>
      <c r="H277" s="41">
        <v>0.62</v>
      </c>
      <c r="I277" s="25" t="s">
        <v>629</v>
      </c>
      <c r="J277" s="42" t="s">
        <v>1367</v>
      </c>
      <c r="K277" s="42" t="s">
        <v>1368</v>
      </c>
      <c r="L277" s="29">
        <f>VLOOKUP(C277,'New List Prices'!A:B,2,FALSE)</f>
        <v>38.57</v>
      </c>
      <c r="M277" s="29">
        <f t="shared" ref="M277:M282" si="48">L277*$B$17</f>
        <v>0</v>
      </c>
      <c r="O277" s="90"/>
    </row>
    <row r="278" spans="1:15">
      <c r="A278" s="37" t="s">
        <v>1364</v>
      </c>
      <c r="B278" s="31">
        <v>3</v>
      </c>
      <c r="C278" s="38" t="s">
        <v>1369</v>
      </c>
      <c r="D278" s="39"/>
      <c r="E278" s="37" t="s">
        <v>1366</v>
      </c>
      <c r="F278" s="40">
        <v>10</v>
      </c>
      <c r="G278" s="40">
        <v>160</v>
      </c>
      <c r="H278" s="41">
        <v>1.83</v>
      </c>
      <c r="I278" s="25" t="s">
        <v>629</v>
      </c>
      <c r="J278" s="42" t="s">
        <v>1370</v>
      </c>
      <c r="K278" s="42" t="s">
        <v>1371</v>
      </c>
      <c r="L278" s="29">
        <f>VLOOKUP(C278,'New List Prices'!A:B,2,FALSE)</f>
        <v>89.17</v>
      </c>
      <c r="M278" s="29">
        <f t="shared" si="48"/>
        <v>0</v>
      </c>
      <c r="O278" s="90"/>
    </row>
    <row r="279" spans="1:15">
      <c r="A279" s="37" t="s">
        <v>1364</v>
      </c>
      <c r="B279" s="31" t="s">
        <v>1372</v>
      </c>
      <c r="C279" s="38" t="s">
        <v>1373</v>
      </c>
      <c r="D279" s="39"/>
      <c r="E279" s="37" t="s">
        <v>1366</v>
      </c>
      <c r="F279" s="40">
        <v>20</v>
      </c>
      <c r="G279" s="40">
        <v>700</v>
      </c>
      <c r="H279" s="41">
        <v>0.42899999999999999</v>
      </c>
      <c r="I279" s="25" t="s">
        <v>629</v>
      </c>
      <c r="J279" s="42" t="s">
        <v>1374</v>
      </c>
      <c r="K279" s="42" t="s">
        <v>1375</v>
      </c>
      <c r="L279" s="29">
        <f>VLOOKUP(C279,'New List Prices'!A:B,2,FALSE)</f>
        <v>26.220000000000002</v>
      </c>
      <c r="M279" s="29">
        <f t="shared" si="48"/>
        <v>0</v>
      </c>
      <c r="O279" s="90"/>
    </row>
    <row r="280" spans="1:15">
      <c r="A280" s="37" t="s">
        <v>1364</v>
      </c>
      <c r="B280" s="31" t="s">
        <v>1376</v>
      </c>
      <c r="C280" s="38" t="s">
        <v>1377</v>
      </c>
      <c r="D280" s="39"/>
      <c r="E280" s="37" t="s">
        <v>1366</v>
      </c>
      <c r="F280" s="40">
        <v>20</v>
      </c>
      <c r="G280" s="40">
        <v>560</v>
      </c>
      <c r="H280" s="41">
        <v>0.57999999999999996</v>
      </c>
      <c r="I280" s="25" t="s">
        <v>629</v>
      </c>
      <c r="J280" s="42" t="s">
        <v>1378</v>
      </c>
      <c r="K280" s="42" t="s">
        <v>1379</v>
      </c>
      <c r="L280" s="29">
        <f>VLOOKUP(C280,'New List Prices'!A:B,2,FALSE)</f>
        <v>40.46</v>
      </c>
      <c r="M280" s="29">
        <f t="shared" si="48"/>
        <v>0</v>
      </c>
      <c r="O280" s="90"/>
    </row>
    <row r="281" spans="1:15">
      <c r="A281" s="37" t="s">
        <v>1364</v>
      </c>
      <c r="B281" s="31" t="s">
        <v>1296</v>
      </c>
      <c r="C281" s="38" t="s">
        <v>1380</v>
      </c>
      <c r="D281" s="39"/>
      <c r="E281" s="37" t="s">
        <v>1366</v>
      </c>
      <c r="F281" s="40">
        <v>20</v>
      </c>
      <c r="G281" s="40">
        <v>700</v>
      </c>
      <c r="H281" s="41">
        <v>0.502</v>
      </c>
      <c r="I281" s="25" t="s">
        <v>629</v>
      </c>
      <c r="J281" s="42" t="s">
        <v>1381</v>
      </c>
      <c r="K281" s="42" t="s">
        <v>1382</v>
      </c>
      <c r="L281" s="29">
        <f>VLOOKUP(C281,'New List Prices'!A:B,2,FALSE)</f>
        <v>29.78</v>
      </c>
      <c r="M281" s="29">
        <f t="shared" si="48"/>
        <v>0</v>
      </c>
      <c r="O281" s="90"/>
    </row>
    <row r="282" spans="1:15">
      <c r="A282" s="37" t="s">
        <v>1364</v>
      </c>
      <c r="B282" s="31" t="s">
        <v>1383</v>
      </c>
      <c r="C282" s="38" t="s">
        <v>1384</v>
      </c>
      <c r="D282" s="39"/>
      <c r="E282" s="37" t="s">
        <v>1366</v>
      </c>
      <c r="F282" s="40">
        <v>10</v>
      </c>
      <c r="G282" s="40">
        <v>160</v>
      </c>
      <c r="H282" s="41">
        <v>1.7</v>
      </c>
      <c r="I282" s="25" t="s">
        <v>629</v>
      </c>
      <c r="J282" s="42" t="s">
        <v>1385</v>
      </c>
      <c r="K282" s="42" t="s">
        <v>1386</v>
      </c>
      <c r="L282" s="29">
        <f>VLOOKUP(C282,'New List Prices'!A:B,2,FALSE)</f>
        <v>106.80000000000001</v>
      </c>
      <c r="M282" s="29">
        <f t="shared" si="48"/>
        <v>0</v>
      </c>
      <c r="O282" s="90"/>
    </row>
    <row r="283" spans="1:15" s="35" customFormat="1" ht="15" customHeight="1">
      <c r="A283" s="33" t="s">
        <v>613</v>
      </c>
      <c r="B283" s="34" t="s">
        <v>614</v>
      </c>
      <c r="C283" s="34" t="s">
        <v>615</v>
      </c>
      <c r="D283" s="39" t="s">
        <v>648</v>
      </c>
      <c r="E283" s="35" t="s">
        <v>616</v>
      </c>
      <c r="F283" s="40" t="s">
        <v>617</v>
      </c>
      <c r="G283" s="40" t="s">
        <v>618</v>
      </c>
      <c r="H283" s="41" t="s">
        <v>619</v>
      </c>
      <c r="I283" s="35" t="s">
        <v>620</v>
      </c>
      <c r="J283" s="42" t="s">
        <v>621</v>
      </c>
      <c r="K283" s="42" t="s">
        <v>622</v>
      </c>
      <c r="L283" s="35" t="s">
        <v>623</v>
      </c>
      <c r="M283" s="35" t="s">
        <v>624</v>
      </c>
      <c r="N283" s="27"/>
      <c r="O283" s="90"/>
    </row>
    <row r="284" spans="1:15">
      <c r="A284" s="37" t="s">
        <v>1387</v>
      </c>
      <c r="B284" s="31" t="s">
        <v>632</v>
      </c>
      <c r="C284" s="38" t="s">
        <v>1388</v>
      </c>
      <c r="D284" s="39"/>
      <c r="E284" s="37" t="s">
        <v>1389</v>
      </c>
      <c r="F284" s="40">
        <v>50</v>
      </c>
      <c r="G284" s="40">
        <v>900</v>
      </c>
      <c r="H284" s="41">
        <v>0.36099999999999999</v>
      </c>
      <c r="I284" s="25" t="s">
        <v>629</v>
      </c>
      <c r="J284" s="42" t="s">
        <v>1390</v>
      </c>
      <c r="K284" s="42" t="s">
        <v>1391</v>
      </c>
      <c r="L284" s="29">
        <f>VLOOKUP(C284,'New List Prices'!A:B,2,FALSE)</f>
        <v>17.310000000000002</v>
      </c>
      <c r="M284" s="29">
        <f t="shared" ref="M284:M287" si="49">L284*$B$17</f>
        <v>0</v>
      </c>
      <c r="O284" s="90"/>
    </row>
    <row r="285" spans="1:15">
      <c r="A285" s="37" t="s">
        <v>1387</v>
      </c>
      <c r="B285" s="31">
        <v>2</v>
      </c>
      <c r="C285" s="38" t="s">
        <v>1392</v>
      </c>
      <c r="D285" s="39"/>
      <c r="E285" s="37" t="s">
        <v>1389</v>
      </c>
      <c r="F285" s="40">
        <v>20</v>
      </c>
      <c r="G285" s="40">
        <v>560</v>
      </c>
      <c r="H285" s="41">
        <v>0.52800000000000002</v>
      </c>
      <c r="I285" s="25" t="s">
        <v>629</v>
      </c>
      <c r="J285" s="42" t="s">
        <v>1393</v>
      </c>
      <c r="K285" s="42" t="s">
        <v>1394</v>
      </c>
      <c r="L285" s="29">
        <f>VLOOKUP(C285,'New List Prices'!A:B,2,FALSE)</f>
        <v>17.630000000000003</v>
      </c>
      <c r="M285" s="29">
        <f t="shared" si="49"/>
        <v>0</v>
      </c>
      <c r="O285" s="90"/>
    </row>
    <row r="286" spans="1:15">
      <c r="A286" s="37" t="s">
        <v>1387</v>
      </c>
      <c r="B286" s="31">
        <v>3</v>
      </c>
      <c r="C286" s="38" t="s">
        <v>1395</v>
      </c>
      <c r="D286" s="39"/>
      <c r="E286" s="37" t="s">
        <v>1389</v>
      </c>
      <c r="F286" s="40">
        <v>10</v>
      </c>
      <c r="G286" s="40">
        <v>180</v>
      </c>
      <c r="H286" s="41">
        <v>1.6359999999999999</v>
      </c>
      <c r="I286" s="25" t="s">
        <v>629</v>
      </c>
      <c r="J286" s="42" t="s">
        <v>1396</v>
      </c>
      <c r="K286" s="42" t="s">
        <v>1397</v>
      </c>
      <c r="L286" s="29">
        <f>VLOOKUP(C286,'New List Prices'!A:B,2,FALSE)</f>
        <v>41.839999999999996</v>
      </c>
      <c r="M286" s="29">
        <f t="shared" si="49"/>
        <v>0</v>
      </c>
      <c r="O286" s="90"/>
    </row>
    <row r="287" spans="1:15">
      <c r="A287" s="37" t="s">
        <v>1387</v>
      </c>
      <c r="B287" s="31">
        <v>4</v>
      </c>
      <c r="C287" s="38" t="s">
        <v>1398</v>
      </c>
      <c r="D287" s="39"/>
      <c r="E287" s="37" t="s">
        <v>1389</v>
      </c>
      <c r="F287" s="40">
        <v>10</v>
      </c>
      <c r="G287" s="40">
        <v>120</v>
      </c>
      <c r="H287" s="41">
        <v>3.12</v>
      </c>
      <c r="I287" s="25" t="s">
        <v>629</v>
      </c>
      <c r="J287" s="42" t="s">
        <v>1399</v>
      </c>
      <c r="K287" s="42" t="s">
        <v>1400</v>
      </c>
      <c r="L287" s="29">
        <f>VLOOKUP(C287,'New List Prices'!A:B,2,FALSE)</f>
        <v>87.47</v>
      </c>
      <c r="M287" s="29">
        <f t="shared" si="49"/>
        <v>0</v>
      </c>
      <c r="O287" s="90"/>
    </row>
    <row r="288" spans="1:15" s="35" customFormat="1" ht="15" customHeight="1">
      <c r="A288" s="33" t="s">
        <v>613</v>
      </c>
      <c r="B288" s="34" t="s">
        <v>614</v>
      </c>
      <c r="C288" s="34" t="s">
        <v>615</v>
      </c>
      <c r="D288" s="39" t="s">
        <v>648</v>
      </c>
      <c r="E288" s="35" t="s">
        <v>616</v>
      </c>
      <c r="F288" s="40" t="s">
        <v>617</v>
      </c>
      <c r="G288" s="40" t="s">
        <v>618</v>
      </c>
      <c r="H288" s="41" t="s">
        <v>619</v>
      </c>
      <c r="I288" s="35" t="s">
        <v>620</v>
      </c>
      <c r="J288" s="42" t="s">
        <v>621</v>
      </c>
      <c r="K288" s="42" t="s">
        <v>622</v>
      </c>
      <c r="L288" s="35" t="s">
        <v>623</v>
      </c>
      <c r="M288" s="35" t="s">
        <v>624</v>
      </c>
      <c r="N288" s="27"/>
      <c r="O288" s="90"/>
    </row>
    <row r="289" spans="1:15">
      <c r="A289" s="37" t="s">
        <v>1401</v>
      </c>
      <c r="B289" s="31" t="s">
        <v>1140</v>
      </c>
      <c r="C289" s="38" t="s">
        <v>1402</v>
      </c>
      <c r="D289" s="39"/>
      <c r="E289" s="37" t="s">
        <v>1403</v>
      </c>
      <c r="F289" s="40">
        <v>5</v>
      </c>
      <c r="G289" s="40">
        <v>720</v>
      </c>
      <c r="H289" s="41">
        <v>0.39400000000000002</v>
      </c>
      <c r="I289" s="25" t="s">
        <v>629</v>
      </c>
      <c r="J289" s="42" t="s">
        <v>1404</v>
      </c>
      <c r="K289" s="42" t="s">
        <v>1405</v>
      </c>
      <c r="L289" s="29">
        <f>VLOOKUP(C289,'New List Prices'!A:B,2,FALSE)</f>
        <v>26.790000000000003</v>
      </c>
      <c r="M289" s="29">
        <f t="shared" ref="M289:M294" si="50">L289*$B$17</f>
        <v>0</v>
      </c>
      <c r="O289" s="90"/>
    </row>
    <row r="290" spans="1:15">
      <c r="A290" s="37" t="s">
        <v>1401</v>
      </c>
      <c r="B290" s="31" t="s">
        <v>1205</v>
      </c>
      <c r="C290" s="38" t="s">
        <v>1406</v>
      </c>
      <c r="D290" s="39"/>
      <c r="E290" s="37" t="s">
        <v>1403</v>
      </c>
      <c r="F290" s="40">
        <v>20</v>
      </c>
      <c r="G290" s="40">
        <v>980</v>
      </c>
      <c r="H290" s="41">
        <v>0.39700000000000002</v>
      </c>
      <c r="I290" s="25" t="s">
        <v>629</v>
      </c>
      <c r="J290" s="42" t="s">
        <v>1407</v>
      </c>
      <c r="K290" s="42" t="s">
        <v>1408</v>
      </c>
      <c r="L290" s="29">
        <f>VLOOKUP(C290,'New List Prices'!A:B,2,FALSE)</f>
        <v>19.270000000000003</v>
      </c>
      <c r="M290" s="29">
        <f t="shared" si="50"/>
        <v>0</v>
      </c>
      <c r="O290" s="90"/>
    </row>
    <row r="291" spans="1:15">
      <c r="A291" s="37" t="s">
        <v>1401</v>
      </c>
      <c r="B291" s="31" t="s">
        <v>1015</v>
      </c>
      <c r="C291" s="38" t="s">
        <v>1409</v>
      </c>
      <c r="D291" s="39"/>
      <c r="E291" s="37" t="s">
        <v>1403</v>
      </c>
      <c r="F291" s="40">
        <v>15</v>
      </c>
      <c r="G291" s="40">
        <v>420</v>
      </c>
      <c r="H291" s="41">
        <v>0.77949999999999997</v>
      </c>
      <c r="I291" s="25" t="s">
        <v>629</v>
      </c>
      <c r="J291" s="42" t="s">
        <v>1410</v>
      </c>
      <c r="K291" s="42" t="s">
        <v>1411</v>
      </c>
      <c r="L291" s="29">
        <f>VLOOKUP(C291,'New List Prices'!A:B,2,FALSE)</f>
        <v>47.32</v>
      </c>
      <c r="M291" s="29">
        <f t="shared" si="50"/>
        <v>0</v>
      </c>
      <c r="O291" s="90"/>
    </row>
    <row r="292" spans="1:15">
      <c r="A292" s="37" t="s">
        <v>1401</v>
      </c>
      <c r="B292" s="31" t="s">
        <v>972</v>
      </c>
      <c r="C292" s="38" t="s">
        <v>1412</v>
      </c>
      <c r="D292" s="39"/>
      <c r="E292" s="37" t="s">
        <v>1403</v>
      </c>
      <c r="F292" s="40">
        <v>10</v>
      </c>
      <c r="G292" s="40">
        <v>350</v>
      </c>
      <c r="H292" s="41">
        <v>0.91400000000000003</v>
      </c>
      <c r="I292" s="25" t="s">
        <v>629</v>
      </c>
      <c r="J292" s="42" t="s">
        <v>1413</v>
      </c>
      <c r="K292" s="42" t="s">
        <v>1414</v>
      </c>
      <c r="L292" s="29">
        <f>VLOOKUP(C292,'New List Prices'!A:B,2,FALSE)</f>
        <v>27.19</v>
      </c>
      <c r="M292" s="29">
        <f t="shared" si="50"/>
        <v>0</v>
      </c>
      <c r="O292" s="90"/>
    </row>
    <row r="293" spans="1:15">
      <c r="A293" s="37" t="s">
        <v>1401</v>
      </c>
      <c r="B293" s="31" t="s">
        <v>996</v>
      </c>
      <c r="C293" s="38" t="s">
        <v>1415</v>
      </c>
      <c r="D293" s="39"/>
      <c r="E293" s="37" t="s">
        <v>1403</v>
      </c>
      <c r="F293" s="40">
        <v>5</v>
      </c>
      <c r="G293" s="40">
        <v>175</v>
      </c>
      <c r="H293" s="41">
        <v>1.327</v>
      </c>
      <c r="I293" s="25" t="s">
        <v>629</v>
      </c>
      <c r="J293" s="42" t="s">
        <v>1416</v>
      </c>
      <c r="K293" s="42" t="s">
        <v>1417</v>
      </c>
      <c r="L293" s="29">
        <f>VLOOKUP(C293,'New List Prices'!A:B,2,FALSE)</f>
        <v>48.97</v>
      </c>
      <c r="M293" s="29">
        <f t="shared" si="50"/>
        <v>0</v>
      </c>
      <c r="O293" s="90"/>
    </row>
    <row r="294" spans="1:15">
      <c r="A294" s="37" t="s">
        <v>1401</v>
      </c>
      <c r="B294" s="31" t="s">
        <v>1218</v>
      </c>
      <c r="C294" s="38" t="s">
        <v>1418</v>
      </c>
      <c r="D294" s="39"/>
      <c r="E294" s="37" t="s">
        <v>1403</v>
      </c>
      <c r="F294" s="40">
        <v>5</v>
      </c>
      <c r="G294" s="40">
        <v>140</v>
      </c>
      <c r="H294" s="41">
        <v>2.1070000000000002</v>
      </c>
      <c r="I294" s="25" t="s">
        <v>629</v>
      </c>
      <c r="J294" s="42" t="s">
        <v>1419</v>
      </c>
      <c r="K294" s="42" t="s">
        <v>1420</v>
      </c>
      <c r="L294" s="29">
        <f>VLOOKUP(C294,'New List Prices'!A:B,2,FALSE)</f>
        <v>62.82</v>
      </c>
      <c r="M294" s="29">
        <f t="shared" si="50"/>
        <v>0</v>
      </c>
      <c r="O294" s="90"/>
    </row>
    <row r="295" spans="1:15" s="35" customFormat="1" ht="15" customHeight="1">
      <c r="A295" s="33" t="s">
        <v>613</v>
      </c>
      <c r="B295" s="34" t="s">
        <v>614</v>
      </c>
      <c r="C295" s="34" t="s">
        <v>615</v>
      </c>
      <c r="D295" s="39" t="s">
        <v>648</v>
      </c>
      <c r="E295" s="35" t="s">
        <v>616</v>
      </c>
      <c r="F295" s="40" t="s">
        <v>617</v>
      </c>
      <c r="G295" s="40" t="s">
        <v>618</v>
      </c>
      <c r="H295" s="41" t="s">
        <v>619</v>
      </c>
      <c r="I295" s="35" t="s">
        <v>620</v>
      </c>
      <c r="J295" s="42" t="s">
        <v>621</v>
      </c>
      <c r="K295" s="42" t="s">
        <v>622</v>
      </c>
      <c r="L295" s="35" t="s">
        <v>623</v>
      </c>
      <c r="M295" s="35" t="s">
        <v>624</v>
      </c>
      <c r="N295" s="27"/>
      <c r="O295" s="90"/>
    </row>
    <row r="296" spans="1:15">
      <c r="A296" s="37" t="s">
        <v>1421</v>
      </c>
      <c r="B296" s="31" t="s">
        <v>632</v>
      </c>
      <c r="C296" s="38" t="s">
        <v>1422</v>
      </c>
      <c r="D296" s="39"/>
      <c r="E296" s="37" t="s">
        <v>1423</v>
      </c>
      <c r="F296" s="40">
        <v>50</v>
      </c>
      <c r="G296" s="40">
        <v>1400</v>
      </c>
      <c r="H296" s="41">
        <v>0.29199999999999998</v>
      </c>
      <c r="I296" s="25" t="s">
        <v>629</v>
      </c>
      <c r="J296" s="42" t="s">
        <v>1424</v>
      </c>
      <c r="K296" s="42" t="s">
        <v>1425</v>
      </c>
      <c r="L296" s="29">
        <f>VLOOKUP(C296,'New List Prices'!A:B,2,FALSE)</f>
        <v>12.07</v>
      </c>
      <c r="M296" s="29">
        <f t="shared" ref="M296:M300" si="51">L296*$B$17</f>
        <v>0</v>
      </c>
      <c r="O296" s="90"/>
    </row>
    <row r="297" spans="1:15">
      <c r="A297" s="37" t="s">
        <v>1421</v>
      </c>
      <c r="B297" s="31">
        <v>2</v>
      </c>
      <c r="C297" s="38" t="s">
        <v>1426</v>
      </c>
      <c r="D297" s="39"/>
      <c r="E297" s="37" t="s">
        <v>1423</v>
      </c>
      <c r="F297" s="40">
        <v>25</v>
      </c>
      <c r="G297" s="40">
        <v>875</v>
      </c>
      <c r="H297" s="41">
        <v>0.40799999999999997</v>
      </c>
      <c r="I297" s="25" t="s">
        <v>629</v>
      </c>
      <c r="J297" s="42" t="s">
        <v>1427</v>
      </c>
      <c r="K297" s="42" t="s">
        <v>1428</v>
      </c>
      <c r="L297" s="29">
        <f>VLOOKUP(C297,'New List Prices'!A:B,2,FALSE)</f>
        <v>14.43</v>
      </c>
      <c r="M297" s="29">
        <f t="shared" si="51"/>
        <v>0</v>
      </c>
      <c r="O297" s="90"/>
    </row>
    <row r="298" spans="1:15">
      <c r="A298" s="37" t="s">
        <v>1421</v>
      </c>
      <c r="B298" s="31">
        <v>3</v>
      </c>
      <c r="C298" s="38" t="s">
        <v>1429</v>
      </c>
      <c r="D298" s="39"/>
      <c r="E298" s="37" t="s">
        <v>1423</v>
      </c>
      <c r="F298" s="40">
        <v>25</v>
      </c>
      <c r="G298" s="40">
        <v>300</v>
      </c>
      <c r="H298" s="41">
        <v>1.28</v>
      </c>
      <c r="I298" s="25" t="s">
        <v>629</v>
      </c>
      <c r="J298" s="42" t="s">
        <v>1430</v>
      </c>
      <c r="K298" s="42" t="s">
        <v>1431</v>
      </c>
      <c r="L298" s="29">
        <f>VLOOKUP(C298,'New List Prices'!A:B,2,FALSE)</f>
        <v>31.03</v>
      </c>
      <c r="M298" s="29">
        <f t="shared" si="51"/>
        <v>0</v>
      </c>
      <c r="O298" s="90"/>
    </row>
    <row r="299" spans="1:15">
      <c r="A299" s="37" t="s">
        <v>1421</v>
      </c>
      <c r="B299" s="31">
        <v>4</v>
      </c>
      <c r="C299" s="38" t="s">
        <v>1432</v>
      </c>
      <c r="D299" s="39"/>
      <c r="E299" s="37" t="s">
        <v>1423</v>
      </c>
      <c r="F299" s="40">
        <v>5</v>
      </c>
      <c r="G299" s="40">
        <v>140</v>
      </c>
      <c r="H299" s="41">
        <v>2.1955</v>
      </c>
      <c r="I299" s="25" t="s">
        <v>629</v>
      </c>
      <c r="J299" s="42" t="s">
        <v>1433</v>
      </c>
      <c r="K299" s="42" t="s">
        <v>1434</v>
      </c>
      <c r="L299" s="29">
        <f>VLOOKUP(C299,'New List Prices'!A:B,2,FALSE)</f>
        <v>63.089999999999996</v>
      </c>
      <c r="M299" s="29">
        <f t="shared" si="51"/>
        <v>0</v>
      </c>
      <c r="O299" s="90"/>
    </row>
    <row r="300" spans="1:15">
      <c r="A300" s="37" t="s">
        <v>1421</v>
      </c>
      <c r="B300" s="31">
        <v>6</v>
      </c>
      <c r="C300" s="38" t="s">
        <v>1435</v>
      </c>
      <c r="D300" s="39"/>
      <c r="E300" s="37" t="s">
        <v>1423</v>
      </c>
      <c r="F300" s="40">
        <v>4</v>
      </c>
      <c r="G300" s="40">
        <v>48</v>
      </c>
      <c r="H300" s="41">
        <v>5.2809999999999997</v>
      </c>
      <c r="I300" s="25" t="s">
        <v>629</v>
      </c>
      <c r="J300" s="42" t="s">
        <v>1436</v>
      </c>
      <c r="K300" s="42" t="s">
        <v>1437</v>
      </c>
      <c r="L300" s="29">
        <f>VLOOKUP(C300,'New List Prices'!A:B,2,FALSE)</f>
        <v>189.82</v>
      </c>
      <c r="M300" s="29">
        <f t="shared" si="51"/>
        <v>0</v>
      </c>
      <c r="O300" s="90"/>
    </row>
    <row r="301" spans="1:15" s="35" customFormat="1" ht="15" customHeight="1">
      <c r="A301" s="33" t="s">
        <v>613</v>
      </c>
      <c r="B301" s="34" t="s">
        <v>614</v>
      </c>
      <c r="C301" s="34" t="s">
        <v>615</v>
      </c>
      <c r="D301" s="39" t="s">
        <v>648</v>
      </c>
      <c r="E301" s="35" t="s">
        <v>616</v>
      </c>
      <c r="F301" s="40" t="s">
        <v>617</v>
      </c>
      <c r="G301" s="40" t="s">
        <v>618</v>
      </c>
      <c r="H301" s="41" t="s">
        <v>619</v>
      </c>
      <c r="I301" s="35" t="s">
        <v>620</v>
      </c>
      <c r="J301" s="42" t="s">
        <v>621</v>
      </c>
      <c r="K301" s="42" t="s">
        <v>622</v>
      </c>
      <c r="L301" s="35" t="s">
        <v>623</v>
      </c>
      <c r="M301" s="35" t="s">
        <v>624</v>
      </c>
      <c r="N301" s="27"/>
      <c r="O301" s="90"/>
    </row>
    <row r="302" spans="1:15">
      <c r="A302" s="37" t="s">
        <v>1438</v>
      </c>
      <c r="B302" s="31" t="s">
        <v>1140</v>
      </c>
      <c r="C302" s="38" t="s">
        <v>1439</v>
      </c>
      <c r="D302" s="39"/>
      <c r="E302" s="37" t="s">
        <v>1440</v>
      </c>
      <c r="F302" s="40">
        <v>25</v>
      </c>
      <c r="G302" s="40">
        <v>1225</v>
      </c>
      <c r="H302" s="41">
        <v>0.314</v>
      </c>
      <c r="I302" s="25" t="s">
        <v>629</v>
      </c>
      <c r="J302" s="42" t="s">
        <v>1441</v>
      </c>
      <c r="K302" s="42" t="s">
        <v>1442</v>
      </c>
      <c r="L302" s="29">
        <f>VLOOKUP(C302,'New List Prices'!A:B,2,FALSE)</f>
        <v>19.3</v>
      </c>
      <c r="M302" s="29">
        <f t="shared" ref="M302:M310" si="52">L302*$B$17</f>
        <v>0</v>
      </c>
      <c r="O302" s="90"/>
    </row>
    <row r="303" spans="1:15">
      <c r="A303" s="37" t="s">
        <v>1438</v>
      </c>
      <c r="B303" s="31" t="s">
        <v>1201</v>
      </c>
      <c r="C303" s="38" t="s">
        <v>1443</v>
      </c>
      <c r="D303" s="39"/>
      <c r="E303" s="37" t="s">
        <v>1440</v>
      </c>
      <c r="F303" s="40">
        <v>10</v>
      </c>
      <c r="G303" s="40">
        <v>800</v>
      </c>
      <c r="H303" s="41">
        <v>0.47</v>
      </c>
      <c r="I303" s="25" t="s">
        <v>629</v>
      </c>
      <c r="J303" s="42" t="s">
        <v>1444</v>
      </c>
      <c r="K303" s="42" t="s">
        <v>1445</v>
      </c>
      <c r="L303" s="29">
        <f>VLOOKUP(C303,'New List Prices'!A:B,2,FALSE)</f>
        <v>35.54</v>
      </c>
      <c r="M303" s="29">
        <f t="shared" si="52"/>
        <v>0</v>
      </c>
      <c r="O303" s="90"/>
    </row>
    <row r="304" spans="1:15">
      <c r="A304" s="37" t="s">
        <v>1438</v>
      </c>
      <c r="B304" s="31" t="s">
        <v>1205</v>
      </c>
      <c r="C304" s="38" t="s">
        <v>1446</v>
      </c>
      <c r="D304" s="39"/>
      <c r="E304" s="37" t="s">
        <v>1440</v>
      </c>
      <c r="F304" s="40">
        <v>25</v>
      </c>
      <c r="G304" s="40">
        <v>1225</v>
      </c>
      <c r="H304" s="41">
        <v>0.38200000000000001</v>
      </c>
      <c r="I304" s="25" t="s">
        <v>629</v>
      </c>
      <c r="J304" s="42" t="s">
        <v>1447</v>
      </c>
      <c r="K304" s="42" t="s">
        <v>1448</v>
      </c>
      <c r="L304" s="29">
        <f>VLOOKUP(C304,'New List Prices'!A:B,2,FALSE)</f>
        <v>16.39</v>
      </c>
      <c r="M304" s="29">
        <f t="shared" si="52"/>
        <v>0</v>
      </c>
      <c r="O304" s="90"/>
    </row>
    <row r="305" spans="1:15">
      <c r="A305" s="37" t="s">
        <v>1438</v>
      </c>
      <c r="B305" s="31" t="s">
        <v>1015</v>
      </c>
      <c r="C305" s="38" t="s">
        <v>1449</v>
      </c>
      <c r="D305" s="39"/>
      <c r="E305" s="37" t="s">
        <v>1440</v>
      </c>
      <c r="F305" s="40">
        <v>15</v>
      </c>
      <c r="G305" s="40">
        <v>525</v>
      </c>
      <c r="H305" s="41">
        <v>0.78900000000000003</v>
      </c>
      <c r="I305" s="25" t="s">
        <v>629</v>
      </c>
      <c r="J305" s="42" t="s">
        <v>1450</v>
      </c>
      <c r="K305" s="42" t="s">
        <v>1451</v>
      </c>
      <c r="L305" s="29">
        <f>VLOOKUP(C305,'New List Prices'!A:B,2,FALSE)</f>
        <v>29.880000000000003</v>
      </c>
      <c r="M305" s="29">
        <f t="shared" si="52"/>
        <v>0</v>
      </c>
      <c r="O305" s="90"/>
    </row>
    <row r="306" spans="1:15">
      <c r="A306" s="37" t="s">
        <v>1438</v>
      </c>
      <c r="B306" s="31" t="s">
        <v>972</v>
      </c>
      <c r="C306" s="38" t="s">
        <v>1452</v>
      </c>
      <c r="D306" s="39"/>
      <c r="E306" s="37" t="s">
        <v>1440</v>
      </c>
      <c r="F306" s="40">
        <v>25</v>
      </c>
      <c r="G306" s="40">
        <v>400</v>
      </c>
      <c r="H306" s="41">
        <v>0.87250000000000005</v>
      </c>
      <c r="I306" s="25" t="s">
        <v>629</v>
      </c>
      <c r="J306" s="42" t="s">
        <v>1453</v>
      </c>
      <c r="K306" s="42" t="s">
        <v>1454</v>
      </c>
      <c r="L306" s="29">
        <f>VLOOKUP(C306,'New List Prices'!A:B,2,FALSE)</f>
        <v>21.790000000000003</v>
      </c>
      <c r="M306" s="29">
        <f t="shared" si="52"/>
        <v>0</v>
      </c>
      <c r="O306" s="90"/>
    </row>
    <row r="307" spans="1:15">
      <c r="A307" s="37" t="s">
        <v>1438</v>
      </c>
      <c r="B307" s="31" t="s">
        <v>1455</v>
      </c>
      <c r="C307" s="38" t="s">
        <v>1456</v>
      </c>
      <c r="D307" s="39"/>
      <c r="E307" s="37" t="s">
        <v>1440</v>
      </c>
      <c r="F307" s="40">
        <v>5</v>
      </c>
      <c r="G307" s="40">
        <v>175</v>
      </c>
      <c r="H307" s="41">
        <v>1.1967000000000001</v>
      </c>
      <c r="I307" s="25" t="s">
        <v>629</v>
      </c>
      <c r="J307" s="42" t="s">
        <v>1457</v>
      </c>
      <c r="K307" s="42" t="s">
        <v>1458</v>
      </c>
      <c r="L307" s="29">
        <f>VLOOKUP(C307,'New List Prices'!A:B,2,FALSE)</f>
        <v>102.78</v>
      </c>
      <c r="M307" s="29">
        <f t="shared" si="52"/>
        <v>0</v>
      </c>
      <c r="O307" s="90"/>
    </row>
    <row r="308" spans="1:15">
      <c r="A308" s="37" t="s">
        <v>1438</v>
      </c>
      <c r="B308" s="31" t="s">
        <v>996</v>
      </c>
      <c r="C308" s="38" t="s">
        <v>1459</v>
      </c>
      <c r="D308" s="39"/>
      <c r="E308" s="37" t="s">
        <v>1440</v>
      </c>
      <c r="F308" s="40">
        <v>10</v>
      </c>
      <c r="G308" s="40">
        <v>180</v>
      </c>
      <c r="H308" s="41">
        <v>1.3625</v>
      </c>
      <c r="I308" s="25" t="s">
        <v>629</v>
      </c>
      <c r="J308" s="42" t="s">
        <v>1460</v>
      </c>
      <c r="K308" s="42" t="s">
        <v>1461</v>
      </c>
      <c r="L308" s="29">
        <f>VLOOKUP(C308,'New List Prices'!A:B,2,FALSE)</f>
        <v>40.26</v>
      </c>
      <c r="M308" s="29">
        <f t="shared" si="52"/>
        <v>0</v>
      </c>
      <c r="O308" s="90"/>
    </row>
    <row r="309" spans="1:15">
      <c r="A309" s="37" t="s">
        <v>1438</v>
      </c>
      <c r="B309" s="31" t="s">
        <v>1218</v>
      </c>
      <c r="C309" s="38" t="s">
        <v>1462</v>
      </c>
      <c r="D309" s="39"/>
      <c r="E309" s="37" t="s">
        <v>1440</v>
      </c>
      <c r="F309" s="40">
        <v>10</v>
      </c>
      <c r="G309" s="40">
        <v>160</v>
      </c>
      <c r="H309" s="41">
        <v>1.7549999999999999</v>
      </c>
      <c r="I309" s="25" t="s">
        <v>629</v>
      </c>
      <c r="J309" s="42" t="s">
        <v>1463</v>
      </c>
      <c r="K309" s="42" t="s">
        <v>1464</v>
      </c>
      <c r="L309" s="29">
        <f>VLOOKUP(C309,'New List Prices'!A:B,2,FALSE)</f>
        <v>54.46</v>
      </c>
      <c r="M309" s="29">
        <f t="shared" si="52"/>
        <v>0</v>
      </c>
      <c r="O309" s="90"/>
    </row>
    <row r="310" spans="1:15">
      <c r="A310" s="37" t="s">
        <v>1438</v>
      </c>
      <c r="B310" s="31" t="s">
        <v>1222</v>
      </c>
      <c r="C310" s="38" t="s">
        <v>1465</v>
      </c>
      <c r="D310" s="39"/>
      <c r="E310" s="37" t="s">
        <v>1440</v>
      </c>
      <c r="F310" s="40">
        <v>5</v>
      </c>
      <c r="G310" s="40">
        <v>60</v>
      </c>
      <c r="H310" s="41">
        <v>3.6320000000000001</v>
      </c>
      <c r="I310" s="25" t="s">
        <v>629</v>
      </c>
      <c r="J310" s="42" t="s">
        <v>1466</v>
      </c>
      <c r="K310" s="42" t="s">
        <v>1467</v>
      </c>
      <c r="L310" s="29">
        <f>VLOOKUP(C310,'New List Prices'!A:B,2,FALSE)</f>
        <v>171.70999999999998</v>
      </c>
      <c r="M310" s="29">
        <f t="shared" si="52"/>
        <v>0</v>
      </c>
      <c r="O310" s="90"/>
    </row>
    <row r="311" spans="1:15" s="35" customFormat="1" ht="15" customHeight="1">
      <c r="A311" s="33" t="s">
        <v>613</v>
      </c>
      <c r="B311" s="34" t="s">
        <v>614</v>
      </c>
      <c r="C311" s="34" t="s">
        <v>615</v>
      </c>
      <c r="D311" s="39" t="s">
        <v>648</v>
      </c>
      <c r="E311" s="35" t="s">
        <v>616</v>
      </c>
      <c r="F311" s="40" t="s">
        <v>617</v>
      </c>
      <c r="G311" s="40" t="s">
        <v>618</v>
      </c>
      <c r="H311" s="41" t="s">
        <v>619</v>
      </c>
      <c r="I311" s="35" t="s">
        <v>620</v>
      </c>
      <c r="J311" s="42" t="s">
        <v>621</v>
      </c>
      <c r="K311" s="42" t="s">
        <v>622</v>
      </c>
      <c r="L311" s="35" t="s">
        <v>623</v>
      </c>
      <c r="M311" s="35" t="s">
        <v>624</v>
      </c>
      <c r="N311" s="27"/>
      <c r="O311" s="90"/>
    </row>
    <row r="312" spans="1:15">
      <c r="A312" s="37" t="s">
        <v>1468</v>
      </c>
      <c r="B312" s="31" t="s">
        <v>632</v>
      </c>
      <c r="C312" s="38" t="s">
        <v>1469</v>
      </c>
      <c r="D312" s="39"/>
      <c r="E312" s="37" t="s">
        <v>1470</v>
      </c>
      <c r="F312" s="40">
        <v>50</v>
      </c>
      <c r="G312" s="40">
        <v>1750</v>
      </c>
      <c r="H312" s="41">
        <v>0.28199999999999997</v>
      </c>
      <c r="I312" s="25" t="s">
        <v>629</v>
      </c>
      <c r="J312" s="42" t="s">
        <v>1471</v>
      </c>
      <c r="K312" s="42" t="s">
        <v>1472</v>
      </c>
      <c r="L312" s="29">
        <f>VLOOKUP(C312,'New List Prices'!A:B,2,FALSE)</f>
        <v>9.93</v>
      </c>
      <c r="M312" s="29">
        <f t="shared" ref="M312:M315" si="53">L312*$B$17</f>
        <v>0</v>
      </c>
      <c r="O312" s="90"/>
    </row>
    <row r="313" spans="1:15">
      <c r="A313" s="37" t="s">
        <v>1468</v>
      </c>
      <c r="B313" s="31">
        <v>2</v>
      </c>
      <c r="C313" s="38" t="s">
        <v>1473</v>
      </c>
      <c r="D313" s="39"/>
      <c r="E313" s="37" t="s">
        <v>1470</v>
      </c>
      <c r="F313" s="40">
        <v>30</v>
      </c>
      <c r="G313" s="40">
        <v>840</v>
      </c>
      <c r="H313" s="41">
        <v>0.40500000000000003</v>
      </c>
      <c r="I313" s="25" t="s">
        <v>629</v>
      </c>
      <c r="J313" s="42" t="s">
        <v>1474</v>
      </c>
      <c r="K313" s="42" t="s">
        <v>1475</v>
      </c>
      <c r="L313" s="29">
        <f>VLOOKUP(C313,'New List Prices'!A:B,2,FALSE)</f>
        <v>25.080000000000002</v>
      </c>
      <c r="M313" s="29">
        <f t="shared" si="53"/>
        <v>0</v>
      </c>
      <c r="O313" s="90"/>
    </row>
    <row r="314" spans="1:15">
      <c r="A314" s="37" t="s">
        <v>1468</v>
      </c>
      <c r="B314" s="31">
        <v>3</v>
      </c>
      <c r="C314" s="38" t="s">
        <v>1476</v>
      </c>
      <c r="D314" s="39"/>
      <c r="E314" s="37" t="s">
        <v>1470</v>
      </c>
      <c r="F314" s="40">
        <v>10</v>
      </c>
      <c r="G314" s="40">
        <v>280</v>
      </c>
      <c r="H314" s="41">
        <v>1.2150000000000001</v>
      </c>
      <c r="I314" s="25" t="s">
        <v>629</v>
      </c>
      <c r="J314" s="42" t="s">
        <v>1477</v>
      </c>
      <c r="K314" s="42" t="s">
        <v>1478</v>
      </c>
      <c r="L314" s="29">
        <f>VLOOKUP(C314,'New List Prices'!A:B,2,FALSE)</f>
        <v>61.839999999999996</v>
      </c>
      <c r="M314" s="29">
        <f t="shared" si="53"/>
        <v>0</v>
      </c>
      <c r="O314" s="90"/>
    </row>
    <row r="315" spans="1:15">
      <c r="A315" s="37" t="s">
        <v>1468</v>
      </c>
      <c r="B315" s="31">
        <v>4</v>
      </c>
      <c r="C315" s="38" t="s">
        <v>1479</v>
      </c>
      <c r="D315" s="39"/>
      <c r="E315" s="37" t="s">
        <v>1470</v>
      </c>
      <c r="F315" s="40">
        <v>5</v>
      </c>
      <c r="G315" s="40">
        <v>140</v>
      </c>
      <c r="H315" s="41">
        <v>2.1524999999999999</v>
      </c>
      <c r="I315" s="25" t="s">
        <v>629</v>
      </c>
      <c r="J315" s="42" t="s">
        <v>1480</v>
      </c>
      <c r="K315" s="42" t="s">
        <v>1481</v>
      </c>
      <c r="L315" s="29">
        <f>VLOOKUP(C315,'New List Prices'!A:B,2,FALSE)</f>
        <v>83.660000000000011</v>
      </c>
      <c r="M315" s="29">
        <f t="shared" si="53"/>
        <v>0</v>
      </c>
      <c r="O315" s="90"/>
    </row>
    <row r="316" spans="1:15" s="35" customFormat="1" ht="15" customHeight="1">
      <c r="A316" s="33" t="s">
        <v>613</v>
      </c>
      <c r="B316" s="34" t="s">
        <v>614</v>
      </c>
      <c r="C316" s="34" t="s">
        <v>615</v>
      </c>
      <c r="D316" s="39" t="s">
        <v>648</v>
      </c>
      <c r="E316" s="35" t="s">
        <v>616</v>
      </c>
      <c r="F316" s="40" t="s">
        <v>617</v>
      </c>
      <c r="G316" s="40" t="s">
        <v>618</v>
      </c>
      <c r="H316" s="41" t="s">
        <v>619</v>
      </c>
      <c r="I316" s="35" t="s">
        <v>620</v>
      </c>
      <c r="J316" s="42" t="s">
        <v>621</v>
      </c>
      <c r="K316" s="42" t="s">
        <v>622</v>
      </c>
      <c r="L316" s="35" t="s">
        <v>623</v>
      </c>
      <c r="M316" s="35" t="s">
        <v>624</v>
      </c>
      <c r="N316" s="27"/>
      <c r="O316" s="90"/>
    </row>
    <row r="317" spans="1:15">
      <c r="A317" s="37" t="s">
        <v>1482</v>
      </c>
      <c r="B317" s="31" t="s">
        <v>972</v>
      </c>
      <c r="C317" s="38" t="s">
        <v>1483</v>
      </c>
      <c r="D317" s="39"/>
      <c r="E317" s="37" t="s">
        <v>1484</v>
      </c>
      <c r="F317" s="40">
        <v>30</v>
      </c>
      <c r="G317" s="40">
        <v>480</v>
      </c>
      <c r="H317" s="41">
        <v>0.84050000000000002</v>
      </c>
      <c r="I317" s="25" t="s">
        <v>629</v>
      </c>
      <c r="J317" s="42" t="s">
        <v>1485</v>
      </c>
      <c r="K317" s="42" t="s">
        <v>1486</v>
      </c>
      <c r="L317" s="29">
        <f>VLOOKUP(C317,'New List Prices'!A:B,2,FALSE)</f>
        <v>54.309999999999995</v>
      </c>
      <c r="M317" s="29">
        <f t="shared" ref="M317:M318" si="54">L317*$B$17</f>
        <v>0</v>
      </c>
      <c r="O317" s="90"/>
    </row>
    <row r="318" spans="1:15">
      <c r="A318" s="37" t="s">
        <v>1482</v>
      </c>
      <c r="B318" s="31" t="s">
        <v>1218</v>
      </c>
      <c r="C318" s="38" t="s">
        <v>1487</v>
      </c>
      <c r="D318" s="39"/>
      <c r="E318" s="37" t="s">
        <v>1484</v>
      </c>
      <c r="F318" s="40">
        <v>10</v>
      </c>
      <c r="G318" s="40">
        <v>160</v>
      </c>
      <c r="H318" s="41">
        <v>1.72</v>
      </c>
      <c r="I318" s="25" t="s">
        <v>629</v>
      </c>
      <c r="J318" s="42" t="s">
        <v>1488</v>
      </c>
      <c r="K318" s="42" t="s">
        <v>1489</v>
      </c>
      <c r="L318" s="29">
        <f>VLOOKUP(C318,'New List Prices'!A:B,2,FALSE)</f>
        <v>96.81</v>
      </c>
      <c r="M318" s="29">
        <f t="shared" si="54"/>
        <v>0</v>
      </c>
      <c r="O318" s="90"/>
    </row>
    <row r="319" spans="1:15" s="35" customFormat="1" ht="15" customHeight="1">
      <c r="A319" s="33" t="s">
        <v>613</v>
      </c>
      <c r="B319" s="34" t="s">
        <v>614</v>
      </c>
      <c r="C319" s="34" t="s">
        <v>615</v>
      </c>
      <c r="D319" s="39" t="s">
        <v>648</v>
      </c>
      <c r="E319" s="35" t="s">
        <v>616</v>
      </c>
      <c r="F319" s="40" t="s">
        <v>617</v>
      </c>
      <c r="G319" s="40" t="s">
        <v>618</v>
      </c>
      <c r="H319" s="41" t="s">
        <v>619</v>
      </c>
      <c r="I319" s="35" t="s">
        <v>620</v>
      </c>
      <c r="J319" s="42" t="s">
        <v>621</v>
      </c>
      <c r="K319" s="42" t="s">
        <v>622</v>
      </c>
      <c r="L319" s="35" t="s">
        <v>623</v>
      </c>
      <c r="M319" s="35" t="s">
        <v>624</v>
      </c>
      <c r="N319" s="27"/>
      <c r="O319" s="90"/>
    </row>
    <row r="320" spans="1:15">
      <c r="A320" s="37" t="s">
        <v>1490</v>
      </c>
      <c r="B320" s="31" t="s">
        <v>632</v>
      </c>
      <c r="C320" s="38" t="s">
        <v>1491</v>
      </c>
      <c r="D320" s="39"/>
      <c r="E320" s="37" t="s">
        <v>1492</v>
      </c>
      <c r="F320" s="40">
        <v>40</v>
      </c>
      <c r="G320" s="40">
        <v>1120</v>
      </c>
      <c r="H320" s="41">
        <v>0.34799999999999998</v>
      </c>
      <c r="I320" s="25" t="s">
        <v>629</v>
      </c>
      <c r="J320" s="42" t="s">
        <v>1493</v>
      </c>
      <c r="K320" s="42" t="s">
        <v>1494</v>
      </c>
      <c r="L320" s="29">
        <f>VLOOKUP(C320,'New List Prices'!A:B,2,FALSE)</f>
        <v>33.919999999999995</v>
      </c>
      <c r="M320" s="29">
        <f t="shared" ref="M320:M323" si="55">L320*$B$17</f>
        <v>0</v>
      </c>
      <c r="O320" s="90"/>
    </row>
    <row r="321" spans="1:15">
      <c r="A321" s="37" t="s">
        <v>1490</v>
      </c>
      <c r="B321" s="31">
        <v>2</v>
      </c>
      <c r="C321" s="38" t="s">
        <v>1495</v>
      </c>
      <c r="D321" s="39"/>
      <c r="E321" s="37" t="s">
        <v>1492</v>
      </c>
      <c r="F321" s="40">
        <v>20</v>
      </c>
      <c r="G321" s="40">
        <v>560</v>
      </c>
      <c r="H321" s="41">
        <v>0.55400000000000005</v>
      </c>
      <c r="I321" s="25" t="s">
        <v>629</v>
      </c>
      <c r="J321" s="42" t="s">
        <v>1496</v>
      </c>
      <c r="K321" s="42" t="s">
        <v>1497</v>
      </c>
      <c r="L321" s="29">
        <f>VLOOKUP(C321,'New List Prices'!A:B,2,FALSE)</f>
        <v>40.489999999999995</v>
      </c>
      <c r="M321" s="29">
        <f t="shared" si="55"/>
        <v>0</v>
      </c>
      <c r="O321" s="90"/>
    </row>
    <row r="322" spans="1:15">
      <c r="A322" s="37" t="s">
        <v>1490</v>
      </c>
      <c r="B322" s="31">
        <v>3</v>
      </c>
      <c r="C322" s="38" t="s">
        <v>1498</v>
      </c>
      <c r="D322" s="39"/>
      <c r="E322" s="37" t="s">
        <v>1492</v>
      </c>
      <c r="F322" s="40">
        <v>15</v>
      </c>
      <c r="G322" s="40">
        <v>180</v>
      </c>
      <c r="H322" s="41">
        <v>1.748</v>
      </c>
      <c r="I322" s="25" t="s">
        <v>629</v>
      </c>
      <c r="J322" s="42" t="s">
        <v>1499</v>
      </c>
      <c r="K322" s="42" t="s">
        <v>1500</v>
      </c>
      <c r="L322" s="29">
        <f>VLOOKUP(C322,'New List Prices'!A:B,2,FALSE)</f>
        <v>90.990000000000009</v>
      </c>
      <c r="M322" s="29">
        <f t="shared" si="55"/>
        <v>0</v>
      </c>
      <c r="O322" s="90"/>
    </row>
    <row r="323" spans="1:15">
      <c r="A323" s="37" t="s">
        <v>1490</v>
      </c>
      <c r="B323" s="31">
        <v>4</v>
      </c>
      <c r="C323" s="38" t="s">
        <v>1501</v>
      </c>
      <c r="D323" s="39"/>
      <c r="E323" s="37" t="s">
        <v>1492</v>
      </c>
      <c r="F323" s="40">
        <v>5</v>
      </c>
      <c r="G323" s="40">
        <v>80</v>
      </c>
      <c r="H323" s="41">
        <v>2.8919999999999999</v>
      </c>
      <c r="I323" s="25" t="s">
        <v>629</v>
      </c>
      <c r="J323" s="42" t="s">
        <v>1502</v>
      </c>
      <c r="K323" s="42" t="s">
        <v>1503</v>
      </c>
      <c r="L323" s="29">
        <f>VLOOKUP(C323,'New List Prices'!A:B,2,FALSE)</f>
        <v>178.14999999999998</v>
      </c>
      <c r="M323" s="29">
        <f t="shared" si="55"/>
        <v>0</v>
      </c>
      <c r="O323" s="90"/>
    </row>
    <row r="324" spans="1:15" s="35" customFormat="1" ht="15" customHeight="1">
      <c r="A324" s="33" t="s">
        <v>613</v>
      </c>
      <c r="B324" s="34" t="s">
        <v>614</v>
      </c>
      <c r="C324" s="34" t="s">
        <v>615</v>
      </c>
      <c r="D324" s="39" t="s">
        <v>648</v>
      </c>
      <c r="E324" s="35" t="s">
        <v>616</v>
      </c>
      <c r="F324" s="40" t="s">
        <v>617</v>
      </c>
      <c r="G324" s="40" t="s">
        <v>618</v>
      </c>
      <c r="H324" s="41" t="s">
        <v>619</v>
      </c>
      <c r="I324" s="35" t="s">
        <v>620</v>
      </c>
      <c r="J324" s="42" t="s">
        <v>621</v>
      </c>
      <c r="K324" s="42" t="s">
        <v>622</v>
      </c>
      <c r="L324" s="35" t="s">
        <v>623</v>
      </c>
      <c r="M324" s="35" t="s">
        <v>624</v>
      </c>
      <c r="N324" s="27"/>
      <c r="O324" s="90"/>
    </row>
    <row r="325" spans="1:15">
      <c r="A325" s="37" t="s">
        <v>1504</v>
      </c>
      <c r="B325" s="31" t="s">
        <v>1296</v>
      </c>
      <c r="C325" s="38" t="s">
        <v>1505</v>
      </c>
      <c r="D325" s="39"/>
      <c r="E325" s="37" t="s">
        <v>1506</v>
      </c>
      <c r="F325" s="40">
        <v>10</v>
      </c>
      <c r="G325" s="40">
        <v>560</v>
      </c>
      <c r="H325" s="41">
        <v>0.46899999999999997</v>
      </c>
      <c r="I325" s="25" t="s">
        <v>629</v>
      </c>
      <c r="J325" s="42" t="s">
        <v>1507</v>
      </c>
      <c r="K325" s="42" t="s">
        <v>1508</v>
      </c>
      <c r="L325" s="29">
        <f>VLOOKUP(C325,'New List Prices'!A:B,2,FALSE)</f>
        <v>38.65</v>
      </c>
      <c r="M325" s="29">
        <f t="shared" ref="M325:M327" si="56">L325*$B$17</f>
        <v>0</v>
      </c>
      <c r="O325" s="90"/>
    </row>
    <row r="326" spans="1:15">
      <c r="A326" s="37" t="s">
        <v>1504</v>
      </c>
      <c r="B326" s="31" t="s">
        <v>1305</v>
      </c>
      <c r="C326" s="38" t="s">
        <v>1509</v>
      </c>
      <c r="D326" s="39"/>
      <c r="E326" s="37" t="s">
        <v>1506</v>
      </c>
      <c r="F326" s="40">
        <v>10</v>
      </c>
      <c r="G326" s="40">
        <v>280</v>
      </c>
      <c r="H326" s="41">
        <v>1.0169999999999999</v>
      </c>
      <c r="I326" s="25" t="s">
        <v>629</v>
      </c>
      <c r="J326" s="42" t="s">
        <v>1510</v>
      </c>
      <c r="K326" s="42" t="s">
        <v>1511</v>
      </c>
      <c r="L326" s="29">
        <f>VLOOKUP(C326,'New List Prices'!A:B,2,FALSE)</f>
        <v>63.36</v>
      </c>
      <c r="M326" s="29">
        <f t="shared" si="56"/>
        <v>0</v>
      </c>
      <c r="O326" s="90"/>
    </row>
    <row r="327" spans="1:15">
      <c r="A327" s="37" t="s">
        <v>1504</v>
      </c>
      <c r="B327" s="31" t="s">
        <v>1313</v>
      </c>
      <c r="C327" s="38" t="s">
        <v>1512</v>
      </c>
      <c r="D327" s="39"/>
      <c r="E327" s="37" t="s">
        <v>1506</v>
      </c>
      <c r="F327" s="40">
        <v>5</v>
      </c>
      <c r="G327" s="40">
        <v>90</v>
      </c>
      <c r="H327" s="41">
        <v>2.4180000000000001</v>
      </c>
      <c r="I327" s="25" t="s">
        <v>629</v>
      </c>
      <c r="J327" s="42" t="s">
        <v>1513</v>
      </c>
      <c r="K327" s="42" t="s">
        <v>1514</v>
      </c>
      <c r="L327" s="29">
        <f>VLOOKUP(C327,'New List Prices'!A:B,2,FALSE)</f>
        <v>147.47</v>
      </c>
      <c r="M327" s="29">
        <f t="shared" si="56"/>
        <v>0</v>
      </c>
      <c r="O327" s="90"/>
    </row>
    <row r="328" spans="1:15" s="35" customFormat="1" ht="15" customHeight="1">
      <c r="A328" s="33" t="s">
        <v>613</v>
      </c>
      <c r="B328" s="34" t="s">
        <v>614</v>
      </c>
      <c r="C328" s="34" t="s">
        <v>615</v>
      </c>
      <c r="D328" s="39" t="s">
        <v>648</v>
      </c>
      <c r="E328" s="35" t="s">
        <v>616</v>
      </c>
      <c r="F328" s="40" t="s">
        <v>617</v>
      </c>
      <c r="G328" s="40" t="s">
        <v>618</v>
      </c>
      <c r="H328" s="41" t="s">
        <v>619</v>
      </c>
      <c r="I328" s="35" t="s">
        <v>620</v>
      </c>
      <c r="J328" s="42" t="s">
        <v>621</v>
      </c>
      <c r="K328" s="42" t="s">
        <v>622</v>
      </c>
      <c r="L328" s="35" t="s">
        <v>623</v>
      </c>
      <c r="M328" s="35" t="s">
        <v>624</v>
      </c>
      <c r="N328" s="27"/>
      <c r="O328" s="90"/>
    </row>
    <row r="329" spans="1:15">
      <c r="A329" s="37" t="s">
        <v>1515</v>
      </c>
      <c r="B329" s="31" t="s">
        <v>632</v>
      </c>
      <c r="C329" s="38" t="s">
        <v>1516</v>
      </c>
      <c r="D329" s="39"/>
      <c r="E329" s="37" t="s">
        <v>1517</v>
      </c>
      <c r="F329" s="40">
        <v>20</v>
      </c>
      <c r="G329" s="40">
        <v>1600</v>
      </c>
      <c r="H329" s="41">
        <v>0.24399999999999999</v>
      </c>
      <c r="I329" s="25" t="s">
        <v>629</v>
      </c>
      <c r="J329" s="42" t="s">
        <v>1518</v>
      </c>
      <c r="K329" s="42" t="s">
        <v>1519</v>
      </c>
      <c r="L329" s="29">
        <f>VLOOKUP(C329,'New List Prices'!A:B,2,FALSE)</f>
        <v>14.67</v>
      </c>
      <c r="M329" s="29">
        <f t="shared" ref="M329:M332" si="57">L329*$B$17</f>
        <v>0</v>
      </c>
      <c r="O329" s="90"/>
    </row>
    <row r="330" spans="1:15">
      <c r="A330" s="37" t="s">
        <v>1515</v>
      </c>
      <c r="B330" s="31">
        <v>2</v>
      </c>
      <c r="C330" s="38" t="s">
        <v>1520</v>
      </c>
      <c r="D330" s="39"/>
      <c r="E330" s="37" t="s">
        <v>1517</v>
      </c>
      <c r="F330" s="40">
        <v>35</v>
      </c>
      <c r="G330" s="40">
        <v>630</v>
      </c>
      <c r="H330" s="41">
        <v>0.443</v>
      </c>
      <c r="I330" s="25" t="s">
        <v>629</v>
      </c>
      <c r="J330" s="42" t="s">
        <v>1521</v>
      </c>
      <c r="K330" s="42" t="s">
        <v>1522</v>
      </c>
      <c r="L330" s="29">
        <f>VLOOKUP(C330,'New List Prices'!A:B,2,FALSE)</f>
        <v>16.34</v>
      </c>
      <c r="M330" s="29">
        <f t="shared" si="57"/>
        <v>0</v>
      </c>
      <c r="O330" s="90"/>
    </row>
    <row r="331" spans="1:15">
      <c r="A331" s="37" t="s">
        <v>1515</v>
      </c>
      <c r="B331" s="31">
        <v>3</v>
      </c>
      <c r="C331" s="38" t="s">
        <v>1523</v>
      </c>
      <c r="D331" s="39"/>
      <c r="E331" s="37" t="s">
        <v>1517</v>
      </c>
      <c r="F331" s="40">
        <v>10</v>
      </c>
      <c r="G331" s="40">
        <v>280</v>
      </c>
      <c r="H331" s="41">
        <v>1.304</v>
      </c>
      <c r="I331" s="25" t="s">
        <v>629</v>
      </c>
      <c r="J331" s="42" t="s">
        <v>1524</v>
      </c>
      <c r="K331" s="42" t="s">
        <v>1525</v>
      </c>
      <c r="L331" s="29">
        <f>VLOOKUP(C331,'New List Prices'!A:B,2,FALSE)</f>
        <v>119.72</v>
      </c>
      <c r="M331" s="29">
        <f t="shared" si="57"/>
        <v>0</v>
      </c>
      <c r="O331" s="90"/>
    </row>
    <row r="332" spans="1:15">
      <c r="A332" s="37" t="s">
        <v>1515</v>
      </c>
      <c r="B332" s="31">
        <v>4</v>
      </c>
      <c r="C332" s="38" t="s">
        <v>1526</v>
      </c>
      <c r="D332" s="39"/>
      <c r="E332" s="37" t="s">
        <v>1517</v>
      </c>
      <c r="F332" s="40">
        <v>5</v>
      </c>
      <c r="G332" s="40">
        <v>140</v>
      </c>
      <c r="H332" s="41">
        <v>2.306</v>
      </c>
      <c r="I332" s="25" t="s">
        <v>629</v>
      </c>
      <c r="J332" s="42" t="s">
        <v>1527</v>
      </c>
      <c r="K332" s="42" t="s">
        <v>1528</v>
      </c>
      <c r="L332" s="29">
        <f>VLOOKUP(C332,'New List Prices'!A:B,2,FALSE)</f>
        <v>216.29999999999998</v>
      </c>
      <c r="M332" s="29">
        <f t="shared" si="57"/>
        <v>0</v>
      </c>
      <c r="O332" s="90"/>
    </row>
    <row r="333" spans="1:15" s="35" customFormat="1" ht="15" customHeight="1">
      <c r="A333" s="33" t="s">
        <v>613</v>
      </c>
      <c r="B333" s="34" t="s">
        <v>614</v>
      </c>
      <c r="C333" s="34" t="s">
        <v>615</v>
      </c>
      <c r="D333" s="39" t="s">
        <v>648</v>
      </c>
      <c r="E333" s="35" t="s">
        <v>616</v>
      </c>
      <c r="F333" s="40" t="s">
        <v>617</v>
      </c>
      <c r="G333" s="40" t="s">
        <v>618</v>
      </c>
      <c r="H333" s="41" t="s">
        <v>619</v>
      </c>
      <c r="I333" s="35" t="s">
        <v>620</v>
      </c>
      <c r="J333" s="42" t="s">
        <v>621</v>
      </c>
      <c r="K333" s="42" t="s">
        <v>622</v>
      </c>
      <c r="L333" s="35" t="s">
        <v>623</v>
      </c>
      <c r="M333" s="35" t="s">
        <v>624</v>
      </c>
      <c r="N333" s="27"/>
      <c r="O333" s="90"/>
    </row>
    <row r="334" spans="1:15">
      <c r="A334" s="37" t="s">
        <v>1529</v>
      </c>
      <c r="B334" s="31" t="s">
        <v>693</v>
      </c>
      <c r="C334" s="38" t="s">
        <v>1530</v>
      </c>
      <c r="D334" s="39"/>
      <c r="E334" s="37" t="s">
        <v>1531</v>
      </c>
      <c r="F334" s="40">
        <v>25</v>
      </c>
      <c r="G334" s="40">
        <v>3600</v>
      </c>
      <c r="H334" s="41">
        <v>0.1</v>
      </c>
      <c r="I334" s="25" t="s">
        <v>629</v>
      </c>
      <c r="J334" s="42" t="s">
        <v>1532</v>
      </c>
      <c r="K334" s="42" t="s">
        <v>1533</v>
      </c>
      <c r="L334" s="29">
        <f>VLOOKUP(C334,'New List Prices'!A:B,2,FALSE)</f>
        <v>16.400000000000002</v>
      </c>
      <c r="M334" s="29">
        <f t="shared" ref="M334:M335" si="58">L334*$B$17</f>
        <v>0</v>
      </c>
      <c r="O334" s="90"/>
    </row>
    <row r="335" spans="1:15">
      <c r="A335" s="37" t="s">
        <v>1529</v>
      </c>
      <c r="B335" s="31" t="s">
        <v>632</v>
      </c>
      <c r="C335" s="38" t="s">
        <v>1530</v>
      </c>
      <c r="D335" s="39"/>
      <c r="E335" s="37" t="s">
        <v>1531</v>
      </c>
      <c r="F335" s="40">
        <v>25</v>
      </c>
      <c r="G335" s="40">
        <v>3600</v>
      </c>
      <c r="H335" s="41">
        <v>0.1</v>
      </c>
      <c r="I335" s="25" t="s">
        <v>629</v>
      </c>
      <c r="J335" s="42" t="s">
        <v>1532</v>
      </c>
      <c r="K335" s="42" t="s">
        <v>1533</v>
      </c>
      <c r="L335" s="29">
        <f>VLOOKUP(C335,'New List Prices'!A:B,2,FALSE)</f>
        <v>16.400000000000002</v>
      </c>
      <c r="M335" s="29">
        <f t="shared" si="58"/>
        <v>0</v>
      </c>
      <c r="O335" s="90"/>
    </row>
    <row r="336" spans="1:15" s="35" customFormat="1" ht="15" customHeight="1">
      <c r="A336" s="33" t="s">
        <v>613</v>
      </c>
      <c r="B336" s="34" t="s">
        <v>614</v>
      </c>
      <c r="C336" s="34" t="s">
        <v>615</v>
      </c>
      <c r="D336" s="39" t="s">
        <v>648</v>
      </c>
      <c r="E336" s="35" t="s">
        <v>616</v>
      </c>
      <c r="F336" s="40" t="s">
        <v>617</v>
      </c>
      <c r="G336" s="40" t="s">
        <v>618</v>
      </c>
      <c r="H336" s="41" t="s">
        <v>619</v>
      </c>
      <c r="I336" s="35" t="s">
        <v>620</v>
      </c>
      <c r="J336" s="42" t="s">
        <v>621</v>
      </c>
      <c r="K336" s="42" t="s">
        <v>622</v>
      </c>
      <c r="L336" s="35" t="s">
        <v>623</v>
      </c>
      <c r="M336" s="35" t="s">
        <v>624</v>
      </c>
      <c r="N336" s="27"/>
      <c r="O336" s="90"/>
    </row>
    <row r="337" spans="1:15">
      <c r="A337" s="37" t="s">
        <v>1534</v>
      </c>
      <c r="B337" s="31" t="s">
        <v>632</v>
      </c>
      <c r="C337" s="38" t="s">
        <v>1535</v>
      </c>
      <c r="D337" s="39"/>
      <c r="E337" s="37" t="s">
        <v>1536</v>
      </c>
      <c r="F337" s="40">
        <v>25</v>
      </c>
      <c r="G337" s="40">
        <v>1225</v>
      </c>
      <c r="H337" s="41">
        <v>0.38700000000000001</v>
      </c>
      <c r="I337" s="25" t="s">
        <v>629</v>
      </c>
      <c r="J337" s="42" t="s">
        <v>1537</v>
      </c>
      <c r="K337" s="42" t="s">
        <v>1538</v>
      </c>
      <c r="L337" s="29">
        <f>VLOOKUP(C337,'New List Prices'!A:B,2,FALSE)</f>
        <v>15.53</v>
      </c>
      <c r="M337" s="29">
        <f t="shared" ref="M337:M340" si="59">L337*$B$17</f>
        <v>0</v>
      </c>
      <c r="O337" s="90"/>
    </row>
    <row r="338" spans="1:15">
      <c r="A338" s="37" t="s">
        <v>1534</v>
      </c>
      <c r="B338" s="31">
        <v>2</v>
      </c>
      <c r="C338" s="38" t="s">
        <v>1539</v>
      </c>
      <c r="D338" s="39"/>
      <c r="E338" s="37" t="s">
        <v>1536</v>
      </c>
      <c r="F338" s="40">
        <v>20</v>
      </c>
      <c r="G338" s="40">
        <v>560</v>
      </c>
      <c r="H338" s="41">
        <v>0.65500000000000003</v>
      </c>
      <c r="I338" s="25" t="s">
        <v>629</v>
      </c>
      <c r="J338" s="42" t="s">
        <v>1540</v>
      </c>
      <c r="K338" s="42" t="s">
        <v>1541</v>
      </c>
      <c r="L338" s="29">
        <f>VLOOKUP(C338,'New List Prices'!A:B,2,FALSE)</f>
        <v>18.84</v>
      </c>
      <c r="M338" s="29">
        <f t="shared" si="59"/>
        <v>0</v>
      </c>
      <c r="O338" s="90"/>
    </row>
    <row r="339" spans="1:15">
      <c r="A339" s="37" t="s">
        <v>1534</v>
      </c>
      <c r="B339" s="31">
        <v>3</v>
      </c>
      <c r="C339" s="38" t="s">
        <v>1542</v>
      </c>
      <c r="D339" s="39"/>
      <c r="E339" s="37" t="s">
        <v>1536</v>
      </c>
      <c r="F339" s="40">
        <v>10</v>
      </c>
      <c r="G339" s="40">
        <v>180</v>
      </c>
      <c r="H339" s="41">
        <v>1.97</v>
      </c>
      <c r="I339" s="25" t="s">
        <v>629</v>
      </c>
      <c r="J339" s="42" t="s">
        <v>1543</v>
      </c>
      <c r="K339" s="42" t="s">
        <v>1544</v>
      </c>
      <c r="L339" s="29">
        <f>VLOOKUP(C339,'New List Prices'!A:B,2,FALSE)</f>
        <v>80.89</v>
      </c>
      <c r="M339" s="29">
        <f t="shared" si="59"/>
        <v>0</v>
      </c>
      <c r="O339" s="90"/>
    </row>
    <row r="340" spans="1:15">
      <c r="A340" s="37" t="s">
        <v>1534</v>
      </c>
      <c r="B340" s="31">
        <v>4</v>
      </c>
      <c r="C340" s="38" t="s">
        <v>1545</v>
      </c>
      <c r="D340" s="39"/>
      <c r="E340" s="37" t="s">
        <v>1536</v>
      </c>
      <c r="F340" s="40">
        <v>4</v>
      </c>
      <c r="G340" s="40">
        <v>72</v>
      </c>
      <c r="H340" s="41">
        <v>3.597</v>
      </c>
      <c r="I340" s="25" t="s">
        <v>629</v>
      </c>
      <c r="J340" s="42" t="s">
        <v>1546</v>
      </c>
      <c r="K340" s="42" t="s">
        <v>1547</v>
      </c>
      <c r="L340" s="29">
        <f>VLOOKUP(C340,'New List Prices'!A:B,2,FALSE)</f>
        <v>148.35999999999999</v>
      </c>
      <c r="M340" s="29">
        <f t="shared" si="59"/>
        <v>0</v>
      </c>
      <c r="O340" s="90"/>
    </row>
    <row r="341" spans="1:15" s="35" customFormat="1" ht="15" customHeight="1">
      <c r="A341" s="33" t="s">
        <v>613</v>
      </c>
      <c r="B341" s="34" t="s">
        <v>614</v>
      </c>
      <c r="C341" s="34" t="s">
        <v>615</v>
      </c>
      <c r="D341" s="39" t="s">
        <v>648</v>
      </c>
      <c r="E341" s="35" t="s">
        <v>616</v>
      </c>
      <c r="F341" s="40" t="s">
        <v>617</v>
      </c>
      <c r="G341" s="40" t="s">
        <v>618</v>
      </c>
      <c r="H341" s="41" t="s">
        <v>619</v>
      </c>
      <c r="I341" s="35" t="s">
        <v>620</v>
      </c>
      <c r="J341" s="42" t="s">
        <v>621</v>
      </c>
      <c r="K341" s="42" t="s">
        <v>622</v>
      </c>
      <c r="L341" s="35" t="s">
        <v>623</v>
      </c>
      <c r="M341" s="35" t="s">
        <v>624</v>
      </c>
      <c r="N341" s="27"/>
      <c r="O341" s="90"/>
    </row>
    <row r="342" spans="1:15">
      <c r="A342" s="37" t="s">
        <v>1548</v>
      </c>
      <c r="B342" s="31" t="s">
        <v>632</v>
      </c>
      <c r="C342" s="38" t="s">
        <v>1549</v>
      </c>
      <c r="D342" s="39"/>
      <c r="E342" s="37" t="s">
        <v>1550</v>
      </c>
      <c r="F342" s="40">
        <v>10</v>
      </c>
      <c r="G342" s="40">
        <v>1120</v>
      </c>
      <c r="H342" s="41">
        <v>0.39600000000000002</v>
      </c>
      <c r="I342" s="25" t="s">
        <v>629</v>
      </c>
      <c r="J342" s="42" t="s">
        <v>1551</v>
      </c>
      <c r="K342" s="42" t="s">
        <v>1552</v>
      </c>
      <c r="L342" s="29">
        <f>VLOOKUP(C342,'New List Prices'!A:B,2,FALSE)</f>
        <v>23.430000000000003</v>
      </c>
      <c r="M342" s="29">
        <f t="shared" ref="M342:M343" si="60">L342*$B$17</f>
        <v>0</v>
      </c>
      <c r="O342" s="90"/>
    </row>
    <row r="343" spans="1:15">
      <c r="A343" s="37" t="s">
        <v>1548</v>
      </c>
      <c r="B343" s="31">
        <v>2</v>
      </c>
      <c r="C343" s="38" t="s">
        <v>1553</v>
      </c>
      <c r="D343" s="39"/>
      <c r="E343" s="37" t="s">
        <v>1550</v>
      </c>
      <c r="F343" s="40">
        <v>10</v>
      </c>
      <c r="G343" s="40">
        <v>560</v>
      </c>
      <c r="H343" s="41">
        <v>0.65100000000000002</v>
      </c>
      <c r="I343" s="25" t="s">
        <v>629</v>
      </c>
      <c r="J343" s="42" t="s">
        <v>1554</v>
      </c>
      <c r="K343" s="42" t="s">
        <v>1555</v>
      </c>
      <c r="L343" s="29">
        <f>VLOOKUP(C343,'New List Prices'!A:B,2,FALSE)</f>
        <v>66.960000000000008</v>
      </c>
      <c r="M343" s="29">
        <f t="shared" si="60"/>
        <v>0</v>
      </c>
      <c r="O343" s="90"/>
    </row>
    <row r="344" spans="1:15" s="35" customFormat="1" ht="15" customHeight="1">
      <c r="A344" s="33" t="s">
        <v>613</v>
      </c>
      <c r="B344" s="34" t="s">
        <v>614</v>
      </c>
      <c r="C344" s="34" t="s">
        <v>615</v>
      </c>
      <c r="D344" s="39" t="s">
        <v>648</v>
      </c>
      <c r="E344" s="35" t="s">
        <v>616</v>
      </c>
      <c r="F344" s="40" t="s">
        <v>617</v>
      </c>
      <c r="G344" s="40" t="s">
        <v>618</v>
      </c>
      <c r="H344" s="41" t="s">
        <v>619</v>
      </c>
      <c r="I344" s="35" t="s">
        <v>620</v>
      </c>
      <c r="J344" s="42" t="s">
        <v>621</v>
      </c>
      <c r="K344" s="42" t="s">
        <v>622</v>
      </c>
      <c r="L344" s="35" t="s">
        <v>623</v>
      </c>
      <c r="M344" s="35" t="s">
        <v>624</v>
      </c>
      <c r="N344" s="27"/>
      <c r="O344" s="90"/>
    </row>
    <row r="345" spans="1:15">
      <c r="A345" s="37" t="s">
        <v>1556</v>
      </c>
      <c r="B345" s="31" t="s">
        <v>632</v>
      </c>
      <c r="C345" s="38" t="s">
        <v>1557</v>
      </c>
      <c r="D345" s="39"/>
      <c r="E345" s="37" t="s">
        <v>1558</v>
      </c>
      <c r="F345" s="40">
        <v>25</v>
      </c>
      <c r="G345" s="40">
        <v>875</v>
      </c>
      <c r="H345" s="41">
        <v>0.41599999999999998</v>
      </c>
      <c r="I345" s="25" t="s">
        <v>629</v>
      </c>
      <c r="J345" s="42" t="s">
        <v>1559</v>
      </c>
      <c r="K345" s="42" t="s">
        <v>1560</v>
      </c>
      <c r="L345" s="29">
        <f>VLOOKUP(C345,'New List Prices'!A:B,2,FALSE)</f>
        <v>20.880000000000003</v>
      </c>
      <c r="M345" s="29">
        <f t="shared" ref="M345:M346" si="61">L345*$B$17</f>
        <v>0</v>
      </c>
      <c r="O345" s="90"/>
    </row>
    <row r="346" spans="1:15">
      <c r="A346" s="37" t="s">
        <v>1556</v>
      </c>
      <c r="B346" s="31">
        <v>2</v>
      </c>
      <c r="C346" s="38" t="s">
        <v>1561</v>
      </c>
      <c r="D346" s="39"/>
      <c r="E346" s="37" t="s">
        <v>1558</v>
      </c>
      <c r="F346" s="40">
        <v>20</v>
      </c>
      <c r="G346" s="40">
        <v>560</v>
      </c>
      <c r="H346" s="41">
        <v>0.69099999999999995</v>
      </c>
      <c r="I346" s="25" t="s">
        <v>629</v>
      </c>
      <c r="J346" s="42" t="s">
        <v>1562</v>
      </c>
      <c r="K346" s="42" t="s">
        <v>1563</v>
      </c>
      <c r="L346" s="29">
        <f>VLOOKUP(C346,'New List Prices'!A:B,2,FALSE)</f>
        <v>38.18</v>
      </c>
      <c r="M346" s="29">
        <f t="shared" si="61"/>
        <v>0</v>
      </c>
      <c r="O346" s="90"/>
    </row>
    <row r="347" spans="1:15" s="35" customFormat="1" ht="15" customHeight="1">
      <c r="A347" s="33" t="s">
        <v>613</v>
      </c>
      <c r="B347" s="34" t="s">
        <v>614</v>
      </c>
      <c r="C347" s="34" t="s">
        <v>615</v>
      </c>
      <c r="D347" s="39" t="s">
        <v>648</v>
      </c>
      <c r="E347" s="35" t="s">
        <v>616</v>
      </c>
      <c r="F347" s="40" t="s">
        <v>617</v>
      </c>
      <c r="G347" s="40" t="s">
        <v>618</v>
      </c>
      <c r="H347" s="41" t="s">
        <v>619</v>
      </c>
      <c r="I347" s="35" t="s">
        <v>620</v>
      </c>
      <c r="J347" s="42" t="s">
        <v>621</v>
      </c>
      <c r="K347" s="42" t="s">
        <v>622</v>
      </c>
      <c r="L347" s="35" t="s">
        <v>623</v>
      </c>
      <c r="M347" s="35" t="s">
        <v>624</v>
      </c>
      <c r="N347" s="27"/>
      <c r="O347" s="90"/>
    </row>
    <row r="348" spans="1:15">
      <c r="A348" s="37" t="s">
        <v>1564</v>
      </c>
      <c r="B348" s="31">
        <v>1.5</v>
      </c>
      <c r="C348" s="38" t="s">
        <v>1565</v>
      </c>
      <c r="D348" s="39"/>
      <c r="E348" s="25" t="s">
        <v>1566</v>
      </c>
      <c r="F348" s="40">
        <v>25</v>
      </c>
      <c r="G348" s="40">
        <v>700</v>
      </c>
      <c r="H348" s="41">
        <v>0.51400000000000001</v>
      </c>
      <c r="I348" s="25" t="s">
        <v>629</v>
      </c>
      <c r="J348" s="42" t="s">
        <v>1567</v>
      </c>
      <c r="K348" s="42" t="s">
        <v>1568</v>
      </c>
      <c r="L348" s="29">
        <f>VLOOKUP(C348,'New List Prices'!A:B,2,FALSE)</f>
        <v>33.22</v>
      </c>
      <c r="M348" s="29">
        <f>L348*$B$17</f>
        <v>0</v>
      </c>
      <c r="O348" s="90"/>
    </row>
    <row r="349" spans="1:15" s="35" customFormat="1" ht="15" customHeight="1">
      <c r="A349" s="33" t="s">
        <v>613</v>
      </c>
      <c r="B349" s="34" t="s">
        <v>614</v>
      </c>
      <c r="C349" s="34" t="s">
        <v>615</v>
      </c>
      <c r="D349" s="39" t="s">
        <v>648</v>
      </c>
      <c r="E349" s="35" t="s">
        <v>616</v>
      </c>
      <c r="F349" s="40" t="s">
        <v>617</v>
      </c>
      <c r="G349" s="40" t="s">
        <v>618</v>
      </c>
      <c r="H349" s="41" t="s">
        <v>619</v>
      </c>
      <c r="I349" s="35" t="s">
        <v>620</v>
      </c>
      <c r="J349" s="42" t="s">
        <v>621</v>
      </c>
      <c r="K349" s="42" t="s">
        <v>622</v>
      </c>
      <c r="L349" s="35" t="s">
        <v>623</v>
      </c>
      <c r="M349" s="35" t="s">
        <v>624</v>
      </c>
      <c r="N349" s="27"/>
      <c r="O349" s="90"/>
    </row>
    <row r="350" spans="1:15">
      <c r="A350" s="37" t="s">
        <v>1569</v>
      </c>
      <c r="B350" s="31" t="s">
        <v>1570</v>
      </c>
      <c r="C350" s="38" t="s">
        <v>1571</v>
      </c>
      <c r="D350" s="39"/>
      <c r="E350" s="37" t="s">
        <v>1572</v>
      </c>
      <c r="F350" s="40">
        <v>25</v>
      </c>
      <c r="G350" s="40">
        <v>700</v>
      </c>
      <c r="H350" s="41">
        <v>0.51400000000000001</v>
      </c>
      <c r="I350" s="25" t="s">
        <v>629</v>
      </c>
      <c r="J350" s="42" t="s">
        <v>1573</v>
      </c>
      <c r="K350" s="42" t="s">
        <v>1574</v>
      </c>
      <c r="L350" s="29">
        <f>VLOOKUP(C350,'New List Prices'!A:B,2,FALSE)</f>
        <v>40.019999999999996</v>
      </c>
      <c r="M350" s="29">
        <f t="shared" ref="M350:M351" si="62">L350*$B$17</f>
        <v>0</v>
      </c>
      <c r="O350" s="90"/>
    </row>
    <row r="351" spans="1:15">
      <c r="A351" s="37" t="s">
        <v>1569</v>
      </c>
      <c r="B351" s="31" t="s">
        <v>632</v>
      </c>
      <c r="C351" s="38" t="s">
        <v>1571</v>
      </c>
      <c r="D351" s="39"/>
      <c r="E351" s="37" t="s">
        <v>1572</v>
      </c>
      <c r="F351" s="40">
        <v>25</v>
      </c>
      <c r="G351" s="40">
        <v>700</v>
      </c>
      <c r="H351" s="41">
        <v>0.51400000000000001</v>
      </c>
      <c r="I351" s="25" t="s">
        <v>629</v>
      </c>
      <c r="J351" s="42" t="s">
        <v>1573</v>
      </c>
      <c r="K351" s="42" t="s">
        <v>1574</v>
      </c>
      <c r="L351" s="29">
        <f>VLOOKUP(C351,'New List Prices'!A:B,2,FALSE)</f>
        <v>40.019999999999996</v>
      </c>
      <c r="M351" s="29">
        <f t="shared" si="62"/>
        <v>0</v>
      </c>
      <c r="O351" s="90"/>
    </row>
    <row r="352" spans="1:15" s="35" customFormat="1" ht="15" customHeight="1">
      <c r="A352" s="33" t="s">
        <v>613</v>
      </c>
      <c r="B352" s="34" t="s">
        <v>614</v>
      </c>
      <c r="C352" s="34" t="s">
        <v>615</v>
      </c>
      <c r="D352" s="39" t="s">
        <v>648</v>
      </c>
      <c r="E352" s="35" t="s">
        <v>616</v>
      </c>
      <c r="F352" s="40" t="s">
        <v>617</v>
      </c>
      <c r="G352" s="40" t="s">
        <v>618</v>
      </c>
      <c r="H352" s="41" t="s">
        <v>619</v>
      </c>
      <c r="I352" s="35" t="s">
        <v>620</v>
      </c>
      <c r="J352" s="42" t="s">
        <v>621</v>
      </c>
      <c r="K352" s="42" t="s">
        <v>622</v>
      </c>
      <c r="L352" s="35" t="s">
        <v>623</v>
      </c>
      <c r="M352" s="35" t="s">
        <v>624</v>
      </c>
      <c r="N352" s="27"/>
      <c r="O352" s="90"/>
    </row>
    <row r="353" spans="1:15">
      <c r="A353" s="37" t="s">
        <v>1575</v>
      </c>
      <c r="B353" s="31" t="s">
        <v>1576</v>
      </c>
      <c r="C353" s="38" t="s">
        <v>1577</v>
      </c>
      <c r="D353" s="39"/>
      <c r="E353" s="37" t="s">
        <v>1578</v>
      </c>
      <c r="F353" s="40">
        <v>15</v>
      </c>
      <c r="G353" s="40">
        <v>420</v>
      </c>
      <c r="H353" s="41">
        <v>1.2</v>
      </c>
      <c r="I353" s="25" t="s">
        <v>629</v>
      </c>
      <c r="J353" s="42" t="s">
        <v>1579</v>
      </c>
      <c r="K353" s="42" t="s">
        <v>1580</v>
      </c>
      <c r="L353" s="29">
        <f>VLOOKUP(C353,'New List Prices'!A:B,2,FALSE)</f>
        <v>58.489999999999995</v>
      </c>
      <c r="M353" s="29">
        <f>L353*$B$17</f>
        <v>0</v>
      </c>
      <c r="O353" s="90"/>
    </row>
    <row r="354" spans="1:15" s="35" customFormat="1" ht="15" customHeight="1">
      <c r="A354" s="33" t="s">
        <v>613</v>
      </c>
      <c r="B354" s="34" t="s">
        <v>614</v>
      </c>
      <c r="C354" s="34" t="s">
        <v>615</v>
      </c>
      <c r="D354" s="39" t="s">
        <v>648</v>
      </c>
      <c r="E354" s="35" t="s">
        <v>616</v>
      </c>
      <c r="F354" s="40" t="s">
        <v>617</v>
      </c>
      <c r="G354" s="40" t="s">
        <v>618</v>
      </c>
      <c r="H354" s="41" t="s">
        <v>619</v>
      </c>
      <c r="I354" s="35" t="s">
        <v>620</v>
      </c>
      <c r="J354" s="42" t="s">
        <v>621</v>
      </c>
      <c r="K354" s="42" t="s">
        <v>622</v>
      </c>
      <c r="L354" s="35" t="s">
        <v>623</v>
      </c>
      <c r="M354" s="35" t="s">
        <v>624</v>
      </c>
      <c r="N354" s="27"/>
      <c r="O354" s="90"/>
    </row>
    <row r="355" spans="1:15">
      <c r="A355" s="37" t="s">
        <v>1581</v>
      </c>
      <c r="B355" s="31" t="s">
        <v>921</v>
      </c>
      <c r="C355" s="38" t="s">
        <v>1582</v>
      </c>
      <c r="D355" s="39"/>
      <c r="E355" s="37" t="s">
        <v>1583</v>
      </c>
      <c r="F355" s="40">
        <v>25</v>
      </c>
      <c r="G355" s="40">
        <v>700</v>
      </c>
      <c r="H355" s="41">
        <v>0.47299999999999998</v>
      </c>
      <c r="I355" s="25" t="s">
        <v>629</v>
      </c>
      <c r="J355" s="42" t="s">
        <v>1584</v>
      </c>
      <c r="K355" s="42" t="s">
        <v>1585</v>
      </c>
      <c r="L355" s="29">
        <f>VLOOKUP(C355,'New List Prices'!A:B,2,FALSE)</f>
        <v>18.080000000000002</v>
      </c>
      <c r="M355" s="29">
        <f>L355*$B$17</f>
        <v>0</v>
      </c>
      <c r="O355" s="90"/>
    </row>
    <row r="356" spans="1:15" s="35" customFormat="1" ht="15" customHeight="1">
      <c r="A356" s="33" t="s">
        <v>613</v>
      </c>
      <c r="B356" s="34" t="s">
        <v>614</v>
      </c>
      <c r="C356" s="34" t="s">
        <v>615</v>
      </c>
      <c r="D356" s="39" t="s">
        <v>648</v>
      </c>
      <c r="E356" s="35" t="s">
        <v>616</v>
      </c>
      <c r="F356" s="40" t="s">
        <v>617</v>
      </c>
      <c r="G356" s="40" t="s">
        <v>618</v>
      </c>
      <c r="H356" s="41" t="s">
        <v>619</v>
      </c>
      <c r="I356" s="35" t="s">
        <v>620</v>
      </c>
      <c r="J356" s="42" t="s">
        <v>621</v>
      </c>
      <c r="K356" s="42" t="s">
        <v>622</v>
      </c>
      <c r="L356" s="35" t="s">
        <v>623</v>
      </c>
      <c r="M356" s="35" t="s">
        <v>624</v>
      </c>
      <c r="N356" s="27"/>
      <c r="O356" s="90"/>
    </row>
    <row r="357" spans="1:15">
      <c r="A357" s="37" t="s">
        <v>1586</v>
      </c>
      <c r="B357" s="31" t="s">
        <v>684</v>
      </c>
      <c r="C357" s="38" t="s">
        <v>1587</v>
      </c>
      <c r="D357" s="39"/>
      <c r="E357" s="37" t="s">
        <v>1588</v>
      </c>
      <c r="F357" s="40">
        <v>25</v>
      </c>
      <c r="G357" s="40">
        <v>700</v>
      </c>
      <c r="H357" s="41">
        <v>0.56799999999999995</v>
      </c>
      <c r="I357" s="25" t="s">
        <v>629</v>
      </c>
      <c r="J357" s="42" t="s">
        <v>1589</v>
      </c>
      <c r="K357" s="42" t="s">
        <v>1590</v>
      </c>
      <c r="L357" s="29">
        <f>VLOOKUP(C357,'New List Prices'!A:B,2,FALSE)</f>
        <v>18.21</v>
      </c>
      <c r="M357" s="29">
        <f>L357*$B$17</f>
        <v>0</v>
      </c>
      <c r="O357" s="90"/>
    </row>
    <row r="358" spans="1:15" s="35" customFormat="1" ht="15" customHeight="1">
      <c r="A358" s="33" t="s">
        <v>613</v>
      </c>
      <c r="B358" s="34" t="s">
        <v>614</v>
      </c>
      <c r="C358" s="34" t="s">
        <v>615</v>
      </c>
      <c r="D358" s="39" t="s">
        <v>648</v>
      </c>
      <c r="E358" s="35" t="s">
        <v>616</v>
      </c>
      <c r="F358" s="40" t="s">
        <v>617</v>
      </c>
      <c r="G358" s="40" t="s">
        <v>618</v>
      </c>
      <c r="H358" s="41" t="s">
        <v>619</v>
      </c>
      <c r="I358" s="35" t="s">
        <v>620</v>
      </c>
      <c r="J358" s="42" t="s">
        <v>621</v>
      </c>
      <c r="K358" s="42" t="s">
        <v>622</v>
      </c>
      <c r="L358" s="35" t="s">
        <v>623</v>
      </c>
      <c r="M358" s="35" t="s">
        <v>624</v>
      </c>
      <c r="N358" s="27"/>
      <c r="O358" s="90"/>
    </row>
    <row r="359" spans="1:15">
      <c r="A359" s="37" t="s">
        <v>1591</v>
      </c>
      <c r="B359" s="31" t="s">
        <v>684</v>
      </c>
      <c r="C359" s="38" t="s">
        <v>1592</v>
      </c>
      <c r="D359" s="39"/>
      <c r="E359" s="37" t="s">
        <v>1593</v>
      </c>
      <c r="F359" s="40">
        <v>25</v>
      </c>
      <c r="G359" s="40">
        <v>700</v>
      </c>
      <c r="H359" s="41">
        <v>0.55000000000000004</v>
      </c>
      <c r="I359" s="25" t="s">
        <v>629</v>
      </c>
      <c r="J359" s="42" t="s">
        <v>1594</v>
      </c>
      <c r="K359" s="42" t="s">
        <v>1595</v>
      </c>
      <c r="L359" s="29">
        <f>VLOOKUP(C359,'New List Prices'!A:B,2,FALSE)</f>
        <v>22.060000000000002</v>
      </c>
      <c r="M359" s="29">
        <f>L359*$B$17</f>
        <v>0</v>
      </c>
      <c r="O359" s="90"/>
    </row>
    <row r="360" spans="1:15" s="35" customFormat="1" ht="15" customHeight="1">
      <c r="A360" s="33" t="s">
        <v>613</v>
      </c>
      <c r="B360" s="34" t="s">
        <v>614</v>
      </c>
      <c r="C360" s="34" t="s">
        <v>615</v>
      </c>
      <c r="D360" s="39" t="s">
        <v>648</v>
      </c>
      <c r="E360" s="35" t="s">
        <v>616</v>
      </c>
      <c r="F360" s="40" t="s">
        <v>617</v>
      </c>
      <c r="G360" s="40" t="s">
        <v>618</v>
      </c>
      <c r="H360" s="41" t="s">
        <v>619</v>
      </c>
      <c r="I360" s="35" t="s">
        <v>620</v>
      </c>
      <c r="J360" s="42" t="s">
        <v>621</v>
      </c>
      <c r="K360" s="42" t="s">
        <v>622</v>
      </c>
      <c r="L360" s="35" t="s">
        <v>623</v>
      </c>
      <c r="M360" s="35" t="s">
        <v>624</v>
      </c>
      <c r="N360" s="27"/>
      <c r="O360" s="90"/>
    </row>
    <row r="361" spans="1:15">
      <c r="A361" s="37" t="s">
        <v>1596</v>
      </c>
      <c r="B361" s="31" t="s">
        <v>684</v>
      </c>
      <c r="C361" s="38" t="s">
        <v>1597</v>
      </c>
      <c r="D361" s="39"/>
      <c r="E361" s="37" t="s">
        <v>1598</v>
      </c>
      <c r="F361" s="40">
        <v>25</v>
      </c>
      <c r="G361" s="40">
        <v>875</v>
      </c>
      <c r="H361" s="41">
        <v>0.53200000000000003</v>
      </c>
      <c r="I361" s="25" t="s">
        <v>629</v>
      </c>
      <c r="J361" s="42" t="s">
        <v>1599</v>
      </c>
      <c r="K361" s="42" t="s">
        <v>1600</v>
      </c>
      <c r="L361" s="29">
        <f>VLOOKUP(C361,'New List Prices'!A:B,2,FALSE)</f>
        <v>24.35</v>
      </c>
      <c r="M361" s="29">
        <f>L361*$B$17</f>
        <v>0</v>
      </c>
      <c r="O361" s="90"/>
    </row>
    <row r="362" spans="1:15" s="35" customFormat="1" ht="15" customHeight="1">
      <c r="A362" s="33" t="s">
        <v>613</v>
      </c>
      <c r="B362" s="34" t="s">
        <v>614</v>
      </c>
      <c r="C362" s="34" t="s">
        <v>615</v>
      </c>
      <c r="D362" s="39" t="s">
        <v>648</v>
      </c>
      <c r="E362" s="35" t="s">
        <v>616</v>
      </c>
      <c r="F362" s="40" t="s">
        <v>617</v>
      </c>
      <c r="G362" s="40" t="s">
        <v>618</v>
      </c>
      <c r="H362" s="41" t="s">
        <v>619</v>
      </c>
      <c r="I362" s="35" t="s">
        <v>620</v>
      </c>
      <c r="J362" s="42" t="s">
        <v>621</v>
      </c>
      <c r="K362" s="42" t="s">
        <v>622</v>
      </c>
      <c r="L362" s="35" t="s">
        <v>623</v>
      </c>
      <c r="M362" s="35" t="s">
        <v>624</v>
      </c>
      <c r="N362" s="27"/>
      <c r="O362" s="90"/>
    </row>
    <row r="363" spans="1:15">
      <c r="A363" s="37" t="s">
        <v>1601</v>
      </c>
      <c r="B363" s="31" t="s">
        <v>684</v>
      </c>
      <c r="C363" s="38" t="s">
        <v>1602</v>
      </c>
      <c r="D363" s="39"/>
      <c r="E363" s="37" t="s">
        <v>1603</v>
      </c>
      <c r="F363" s="40">
        <v>25</v>
      </c>
      <c r="G363" s="40">
        <v>700</v>
      </c>
      <c r="H363" s="41">
        <v>0.504</v>
      </c>
      <c r="I363" s="25" t="s">
        <v>629</v>
      </c>
      <c r="J363" s="42" t="s">
        <v>1604</v>
      </c>
      <c r="K363" s="42" t="s">
        <v>1605</v>
      </c>
      <c r="L363" s="29">
        <f>VLOOKUP(C363,'New List Prices'!A:B,2,FALSE)</f>
        <v>18.520000000000003</v>
      </c>
      <c r="M363" s="29">
        <f>L363*$B$17</f>
        <v>0</v>
      </c>
      <c r="O363" s="90"/>
    </row>
    <row r="364" spans="1:15" s="35" customFormat="1" ht="15" customHeight="1">
      <c r="A364" s="33" t="s">
        <v>613</v>
      </c>
      <c r="B364" s="34" t="s">
        <v>614</v>
      </c>
      <c r="C364" s="34" t="s">
        <v>615</v>
      </c>
      <c r="D364" s="39" t="s">
        <v>648</v>
      </c>
      <c r="E364" s="35" t="s">
        <v>616</v>
      </c>
      <c r="F364" s="40" t="s">
        <v>617</v>
      </c>
      <c r="G364" s="40" t="s">
        <v>618</v>
      </c>
      <c r="H364" s="41" t="s">
        <v>619</v>
      </c>
      <c r="I364" s="35" t="s">
        <v>620</v>
      </c>
      <c r="J364" s="42" t="s">
        <v>621</v>
      </c>
      <c r="K364" s="42" t="s">
        <v>622</v>
      </c>
      <c r="L364" s="35" t="s">
        <v>623</v>
      </c>
      <c r="M364" s="35" t="s">
        <v>624</v>
      </c>
      <c r="N364" s="27"/>
      <c r="O364" s="90"/>
    </row>
    <row r="365" spans="1:15">
      <c r="A365" s="37" t="s">
        <v>1606</v>
      </c>
      <c r="B365" s="31" t="s">
        <v>921</v>
      </c>
      <c r="C365" s="38" t="s">
        <v>1607</v>
      </c>
      <c r="D365" s="39"/>
      <c r="E365" s="37" t="s">
        <v>1608</v>
      </c>
      <c r="F365" s="40">
        <v>25</v>
      </c>
      <c r="G365" s="40">
        <v>700</v>
      </c>
      <c r="H365" s="41">
        <v>0.49</v>
      </c>
      <c r="I365" s="25" t="s">
        <v>629</v>
      </c>
      <c r="J365" s="42" t="s">
        <v>1609</v>
      </c>
      <c r="K365" s="42" t="s">
        <v>1610</v>
      </c>
      <c r="L365" s="29">
        <f>VLOOKUP(C365,'New List Prices'!A:B,2,FALSE)</f>
        <v>58.39</v>
      </c>
      <c r="M365" s="29">
        <f>L365*$B$17</f>
        <v>0</v>
      </c>
      <c r="O365" s="90"/>
    </row>
    <row r="366" spans="1:15" s="35" customFormat="1" ht="15" customHeight="1">
      <c r="A366" s="33" t="s">
        <v>613</v>
      </c>
      <c r="B366" s="34" t="s">
        <v>614</v>
      </c>
      <c r="C366" s="34" t="s">
        <v>615</v>
      </c>
      <c r="D366" s="39" t="s">
        <v>648</v>
      </c>
      <c r="E366" s="35" t="s">
        <v>616</v>
      </c>
      <c r="F366" s="40" t="s">
        <v>617</v>
      </c>
      <c r="G366" s="40" t="s">
        <v>618</v>
      </c>
      <c r="H366" s="41" t="s">
        <v>619</v>
      </c>
      <c r="I366" s="35" t="s">
        <v>620</v>
      </c>
      <c r="J366" s="42" t="s">
        <v>621</v>
      </c>
      <c r="K366" s="42" t="s">
        <v>622</v>
      </c>
      <c r="L366" s="35" t="s">
        <v>623</v>
      </c>
      <c r="M366" s="35" t="s">
        <v>624</v>
      </c>
      <c r="N366" s="27"/>
      <c r="O366" s="90"/>
    </row>
    <row r="367" spans="1:15">
      <c r="A367" s="37" t="s">
        <v>1611</v>
      </c>
      <c r="B367" s="31" t="s">
        <v>684</v>
      </c>
      <c r="C367" s="38" t="s">
        <v>1612</v>
      </c>
      <c r="D367" s="39"/>
      <c r="E367" s="37" t="s">
        <v>1613</v>
      </c>
      <c r="F367" s="40">
        <v>25</v>
      </c>
      <c r="G367" s="40">
        <v>700</v>
      </c>
      <c r="H367" s="41">
        <v>0.60189999999999999</v>
      </c>
      <c r="I367" s="25" t="s">
        <v>629</v>
      </c>
      <c r="J367" s="42" t="s">
        <v>1614</v>
      </c>
      <c r="K367" s="42" t="s">
        <v>1615</v>
      </c>
      <c r="L367" s="29">
        <f>VLOOKUP(C367,'New List Prices'!A:B,2,FALSE)</f>
        <v>57.269999999999996</v>
      </c>
      <c r="M367" s="29">
        <f>L367*$B$17</f>
        <v>0</v>
      </c>
      <c r="O367" s="90"/>
    </row>
    <row r="368" spans="1:15" s="35" customFormat="1" ht="15" customHeight="1">
      <c r="A368" s="33" t="s">
        <v>613</v>
      </c>
      <c r="B368" s="34" t="s">
        <v>614</v>
      </c>
      <c r="C368" s="34" t="s">
        <v>615</v>
      </c>
      <c r="D368" s="39" t="s">
        <v>648</v>
      </c>
      <c r="E368" s="35" t="s">
        <v>616</v>
      </c>
      <c r="F368" s="40" t="s">
        <v>617</v>
      </c>
      <c r="G368" s="40" t="s">
        <v>618</v>
      </c>
      <c r="H368" s="41" t="s">
        <v>619</v>
      </c>
      <c r="I368" s="35" t="s">
        <v>620</v>
      </c>
      <c r="J368" s="42" t="s">
        <v>621</v>
      </c>
      <c r="K368" s="42" t="s">
        <v>622</v>
      </c>
      <c r="L368" s="35" t="s">
        <v>623</v>
      </c>
      <c r="M368" s="35" t="s">
        <v>624</v>
      </c>
      <c r="N368" s="27"/>
      <c r="O368" s="90"/>
    </row>
    <row r="369" spans="1:15">
      <c r="A369" s="37" t="s">
        <v>1616</v>
      </c>
      <c r="B369" s="31" t="s">
        <v>684</v>
      </c>
      <c r="C369" s="38" t="s">
        <v>1617</v>
      </c>
      <c r="D369" s="39"/>
      <c r="E369" s="37" t="s">
        <v>1618</v>
      </c>
      <c r="F369" s="40">
        <v>25</v>
      </c>
      <c r="G369" s="40">
        <v>700</v>
      </c>
      <c r="H369" s="41">
        <v>0.70799999999999996</v>
      </c>
      <c r="I369" s="25" t="s">
        <v>629</v>
      </c>
      <c r="J369" s="42" t="s">
        <v>1619</v>
      </c>
      <c r="K369" s="42" t="s">
        <v>1620</v>
      </c>
      <c r="L369" s="29">
        <f>VLOOKUP(C369,'New List Prices'!A:B,2,FALSE)</f>
        <v>42.72</v>
      </c>
      <c r="M369" s="29">
        <f t="shared" ref="M369:M370" si="63">L369*$B$17</f>
        <v>0</v>
      </c>
      <c r="O369" s="90"/>
    </row>
    <row r="370" spans="1:15">
      <c r="A370" s="37" t="s">
        <v>1616</v>
      </c>
      <c r="B370" s="31" t="s">
        <v>921</v>
      </c>
      <c r="C370" s="38" t="s">
        <v>1621</v>
      </c>
      <c r="D370" s="39"/>
      <c r="E370" s="37" t="s">
        <v>1618</v>
      </c>
      <c r="F370" s="40">
        <v>25</v>
      </c>
      <c r="G370" s="40">
        <v>700</v>
      </c>
      <c r="H370" s="41">
        <v>0.59599999999999997</v>
      </c>
      <c r="I370" s="25" t="s">
        <v>629</v>
      </c>
      <c r="J370" s="42" t="s">
        <v>1622</v>
      </c>
      <c r="K370" s="42" t="s">
        <v>1623</v>
      </c>
      <c r="L370" s="29">
        <f>VLOOKUP(C370,'New List Prices'!A:B,2,FALSE)</f>
        <v>38.909999999999997</v>
      </c>
      <c r="M370" s="29">
        <f t="shared" si="63"/>
        <v>0</v>
      </c>
      <c r="O370" s="90"/>
    </row>
    <row r="371" spans="1:15" s="35" customFormat="1" ht="15" customHeight="1">
      <c r="A371" s="33" t="s">
        <v>613</v>
      </c>
      <c r="B371" s="34" t="s">
        <v>614</v>
      </c>
      <c r="C371" s="34" t="s">
        <v>615</v>
      </c>
      <c r="D371" s="39" t="s">
        <v>648</v>
      </c>
      <c r="E371" s="35" t="s">
        <v>616</v>
      </c>
      <c r="F371" s="40" t="s">
        <v>617</v>
      </c>
      <c r="G371" s="40" t="s">
        <v>618</v>
      </c>
      <c r="H371" s="41" t="s">
        <v>619</v>
      </c>
      <c r="I371" s="35" t="s">
        <v>620</v>
      </c>
      <c r="J371" s="42" t="s">
        <v>621</v>
      </c>
      <c r="K371" s="42" t="s">
        <v>622</v>
      </c>
      <c r="L371" s="35" t="s">
        <v>623</v>
      </c>
      <c r="M371" s="35" t="s">
        <v>624</v>
      </c>
      <c r="N371" s="27"/>
      <c r="O371" s="90"/>
    </row>
    <row r="372" spans="1:15">
      <c r="A372" s="37" t="s">
        <v>1624</v>
      </c>
      <c r="B372" s="31" t="s">
        <v>684</v>
      </c>
      <c r="C372" s="38" t="s">
        <v>1625</v>
      </c>
      <c r="D372" s="39"/>
      <c r="E372" s="37" t="s">
        <v>1626</v>
      </c>
      <c r="F372" s="40">
        <v>25</v>
      </c>
      <c r="G372" s="40">
        <v>875</v>
      </c>
      <c r="H372" s="41">
        <v>0.67400000000000004</v>
      </c>
      <c r="I372" s="25" t="s">
        <v>629</v>
      </c>
      <c r="J372" s="42" t="s">
        <v>1627</v>
      </c>
      <c r="K372" s="42" t="s">
        <v>1628</v>
      </c>
      <c r="L372" s="29">
        <f>VLOOKUP(C372,'New List Prices'!A:B,2,FALSE)</f>
        <v>46.61</v>
      </c>
      <c r="M372" s="29">
        <f t="shared" ref="M372:M373" si="64">L372*$B$17</f>
        <v>0</v>
      </c>
      <c r="O372" s="90"/>
    </row>
    <row r="373" spans="1:15">
      <c r="A373" s="37" t="s">
        <v>1624</v>
      </c>
      <c r="B373" s="31" t="s">
        <v>921</v>
      </c>
      <c r="C373" s="38" t="s">
        <v>1629</v>
      </c>
      <c r="D373" s="39"/>
      <c r="E373" s="37" t="s">
        <v>1626</v>
      </c>
      <c r="F373" s="40">
        <v>25</v>
      </c>
      <c r="G373" s="40">
        <v>700</v>
      </c>
      <c r="H373" s="41">
        <v>0.70399999999999996</v>
      </c>
      <c r="I373" s="25" t="s">
        <v>629</v>
      </c>
      <c r="J373" s="42" t="s">
        <v>1630</v>
      </c>
      <c r="K373" s="42" t="s">
        <v>1631</v>
      </c>
      <c r="L373" s="29">
        <f>VLOOKUP(C373,'New List Prices'!A:B,2,FALSE)</f>
        <v>50.39</v>
      </c>
      <c r="M373" s="29">
        <f t="shared" si="64"/>
        <v>0</v>
      </c>
      <c r="O373" s="90"/>
    </row>
    <row r="374" spans="1:15" s="35" customFormat="1" ht="15" customHeight="1">
      <c r="A374" s="33" t="s">
        <v>613</v>
      </c>
      <c r="B374" s="34" t="s">
        <v>614</v>
      </c>
      <c r="C374" s="34" t="s">
        <v>615</v>
      </c>
      <c r="D374" s="39" t="s">
        <v>648</v>
      </c>
      <c r="E374" s="35" t="s">
        <v>616</v>
      </c>
      <c r="F374" s="40" t="s">
        <v>617</v>
      </c>
      <c r="G374" s="40" t="s">
        <v>618</v>
      </c>
      <c r="H374" s="41" t="s">
        <v>619</v>
      </c>
      <c r="I374" s="35" t="s">
        <v>620</v>
      </c>
      <c r="J374" s="42" t="s">
        <v>621</v>
      </c>
      <c r="K374" s="42" t="s">
        <v>622</v>
      </c>
      <c r="L374" s="35" t="s">
        <v>623</v>
      </c>
      <c r="M374" s="35" t="s">
        <v>624</v>
      </c>
      <c r="N374" s="27"/>
      <c r="O374" s="90"/>
    </row>
    <row r="375" spans="1:15">
      <c r="A375" s="37" t="s">
        <v>1632</v>
      </c>
      <c r="B375" s="31" t="s">
        <v>684</v>
      </c>
      <c r="C375" s="38" t="s">
        <v>1633</v>
      </c>
      <c r="D375" s="39"/>
      <c r="E375" s="37" t="s">
        <v>1634</v>
      </c>
      <c r="F375" s="40">
        <v>25</v>
      </c>
      <c r="G375" s="40">
        <v>875</v>
      </c>
      <c r="H375" s="41">
        <v>0.55959999999999999</v>
      </c>
      <c r="I375" s="25" t="s">
        <v>629</v>
      </c>
      <c r="J375" s="42" t="s">
        <v>1635</v>
      </c>
      <c r="K375" s="42" t="s">
        <v>1636</v>
      </c>
      <c r="L375" s="29">
        <f>VLOOKUP(C375,'New List Prices'!A:B,2,FALSE)</f>
        <v>67.64</v>
      </c>
      <c r="M375" s="29">
        <f>L375*$B$17</f>
        <v>0</v>
      </c>
      <c r="O375" s="90"/>
    </row>
    <row r="376" spans="1:15" s="35" customFormat="1" ht="15" customHeight="1">
      <c r="A376" s="33" t="s">
        <v>613</v>
      </c>
      <c r="B376" s="34" t="s">
        <v>614</v>
      </c>
      <c r="C376" s="34" t="s">
        <v>615</v>
      </c>
      <c r="D376" s="39" t="s">
        <v>648</v>
      </c>
      <c r="E376" s="35" t="s">
        <v>616</v>
      </c>
      <c r="F376" s="40" t="s">
        <v>617</v>
      </c>
      <c r="G376" s="40" t="s">
        <v>618</v>
      </c>
      <c r="H376" s="41" t="s">
        <v>619</v>
      </c>
      <c r="I376" s="35" t="s">
        <v>620</v>
      </c>
      <c r="J376" s="42" t="s">
        <v>621</v>
      </c>
      <c r="K376" s="42" t="s">
        <v>622</v>
      </c>
      <c r="L376" s="35" t="s">
        <v>623</v>
      </c>
      <c r="M376" s="35" t="s">
        <v>624</v>
      </c>
      <c r="N376" s="27"/>
      <c r="O376" s="90"/>
    </row>
    <row r="377" spans="1:15">
      <c r="A377" s="37" t="s">
        <v>1637</v>
      </c>
      <c r="B377" s="31" t="s">
        <v>1638</v>
      </c>
      <c r="C377" s="38" t="s">
        <v>1639</v>
      </c>
      <c r="D377" s="39"/>
      <c r="E377" s="37" t="s">
        <v>1640</v>
      </c>
      <c r="F377" s="40">
        <v>25</v>
      </c>
      <c r="G377" s="40">
        <v>875</v>
      </c>
      <c r="H377" s="41">
        <v>0.48</v>
      </c>
      <c r="I377" s="25" t="s">
        <v>629</v>
      </c>
      <c r="J377" s="42" t="s">
        <v>1641</v>
      </c>
      <c r="K377" s="42" t="s">
        <v>1642</v>
      </c>
      <c r="L377" s="29">
        <f>VLOOKUP(C377,'New List Prices'!A:B,2,FALSE)</f>
        <v>50.5</v>
      </c>
      <c r="M377" s="29">
        <f>L377*$B$17</f>
        <v>0</v>
      </c>
      <c r="O377" s="90"/>
    </row>
    <row r="378" spans="1:15" s="35" customFormat="1" ht="15" customHeight="1">
      <c r="A378" s="33" t="s">
        <v>613</v>
      </c>
      <c r="B378" s="34" t="s">
        <v>614</v>
      </c>
      <c r="C378" s="34" t="s">
        <v>615</v>
      </c>
      <c r="D378" s="39" t="s">
        <v>648</v>
      </c>
      <c r="E378" s="35" t="s">
        <v>616</v>
      </c>
      <c r="F378" s="40" t="s">
        <v>617</v>
      </c>
      <c r="G378" s="40" t="s">
        <v>618</v>
      </c>
      <c r="H378" s="41" t="s">
        <v>619</v>
      </c>
      <c r="I378" s="35" t="s">
        <v>620</v>
      </c>
      <c r="J378" s="42" t="s">
        <v>621</v>
      </c>
      <c r="K378" s="42" t="s">
        <v>622</v>
      </c>
      <c r="L378" s="35" t="s">
        <v>623</v>
      </c>
      <c r="M378" s="35" t="s">
        <v>624</v>
      </c>
      <c r="N378" s="27"/>
      <c r="O378" s="90"/>
    </row>
    <row r="379" spans="1:15">
      <c r="A379" s="37" t="s">
        <v>1643</v>
      </c>
      <c r="B379" s="31" t="s">
        <v>684</v>
      </c>
      <c r="C379" s="38" t="s">
        <v>1644</v>
      </c>
      <c r="D379" s="39"/>
      <c r="E379" s="37" t="s">
        <v>1645</v>
      </c>
      <c r="F379" s="40">
        <v>15</v>
      </c>
      <c r="G379" s="40">
        <v>525</v>
      </c>
      <c r="H379" s="41">
        <v>0.89300000000000002</v>
      </c>
      <c r="I379" s="25" t="s">
        <v>629</v>
      </c>
      <c r="J379" s="42" t="s">
        <v>1646</v>
      </c>
      <c r="K379" s="42" t="s">
        <v>1647</v>
      </c>
      <c r="L379" s="29">
        <f>VLOOKUP(C379,'New List Prices'!A:B,2,FALSE)</f>
        <v>59.769999999999996</v>
      </c>
      <c r="M379" s="29">
        <f>L379*$B$17</f>
        <v>0</v>
      </c>
      <c r="O379" s="90"/>
    </row>
    <row r="380" spans="1:15" s="35" customFormat="1" ht="15" customHeight="1">
      <c r="A380" s="33" t="s">
        <v>613</v>
      </c>
      <c r="B380" s="34" t="s">
        <v>614</v>
      </c>
      <c r="C380" s="34" t="s">
        <v>615</v>
      </c>
      <c r="D380" s="39" t="s">
        <v>648</v>
      </c>
      <c r="E380" s="35" t="s">
        <v>616</v>
      </c>
      <c r="F380" s="40" t="s">
        <v>617</v>
      </c>
      <c r="G380" s="40" t="s">
        <v>618</v>
      </c>
      <c r="H380" s="41" t="s">
        <v>619</v>
      </c>
      <c r="I380" s="35" t="s">
        <v>620</v>
      </c>
      <c r="J380" s="42" t="s">
        <v>621</v>
      </c>
      <c r="K380" s="42" t="s">
        <v>622</v>
      </c>
      <c r="L380" s="35" t="s">
        <v>623</v>
      </c>
      <c r="M380" s="35" t="s">
        <v>624</v>
      </c>
      <c r="N380" s="27"/>
      <c r="O380" s="90"/>
    </row>
    <row r="381" spans="1:15">
      <c r="A381" s="38" t="s">
        <v>1648</v>
      </c>
      <c r="B381" s="48" t="s">
        <v>1649</v>
      </c>
      <c r="C381" s="46" t="s">
        <v>1650</v>
      </c>
      <c r="D381" s="39"/>
      <c r="E381" s="38" t="s">
        <v>1651</v>
      </c>
      <c r="F381" s="40">
        <v>15</v>
      </c>
      <c r="G381" s="40">
        <v>525</v>
      </c>
      <c r="H381" s="41">
        <v>0.71799999999999997</v>
      </c>
      <c r="I381" s="44" t="s">
        <v>629</v>
      </c>
      <c r="J381" s="42" t="s">
        <v>1652</v>
      </c>
      <c r="K381" s="42" t="s">
        <v>1653</v>
      </c>
      <c r="L381" s="29">
        <f>VLOOKUP(C381,'New List Prices'!A:B,2,FALSE)</f>
        <v>96.350000000000009</v>
      </c>
      <c r="M381" s="29">
        <f>L381*$B$17</f>
        <v>0</v>
      </c>
      <c r="O381" s="90"/>
    </row>
    <row r="382" spans="1:15" s="35" customFormat="1" ht="15" customHeight="1">
      <c r="A382" s="33" t="s">
        <v>613</v>
      </c>
      <c r="B382" s="34" t="s">
        <v>614</v>
      </c>
      <c r="C382" s="34" t="s">
        <v>615</v>
      </c>
      <c r="D382" s="39" t="s">
        <v>648</v>
      </c>
      <c r="E382" s="35" t="s">
        <v>616</v>
      </c>
      <c r="F382" s="40" t="s">
        <v>617</v>
      </c>
      <c r="G382" s="40" t="s">
        <v>618</v>
      </c>
      <c r="H382" s="41" t="s">
        <v>619</v>
      </c>
      <c r="I382" s="35" t="s">
        <v>620</v>
      </c>
      <c r="J382" s="42" t="s">
        <v>621</v>
      </c>
      <c r="K382" s="42" t="s">
        <v>622</v>
      </c>
      <c r="L382" s="35" t="s">
        <v>623</v>
      </c>
      <c r="M382" s="35" t="s">
        <v>624</v>
      </c>
      <c r="N382" s="27"/>
      <c r="O382" s="90"/>
    </row>
    <row r="383" spans="1:15">
      <c r="A383" s="38" t="s">
        <v>1654</v>
      </c>
      <c r="B383" s="31">
        <v>4</v>
      </c>
      <c r="C383" s="46" t="s">
        <v>1655</v>
      </c>
      <c r="D383" s="39"/>
      <c r="E383" s="38" t="s">
        <v>1656</v>
      </c>
      <c r="F383" s="40">
        <v>20</v>
      </c>
      <c r="G383" s="40">
        <v>360</v>
      </c>
      <c r="H383" s="41">
        <v>1.0680000000000001</v>
      </c>
      <c r="I383" s="44" t="s">
        <v>629</v>
      </c>
      <c r="J383" s="42" t="s">
        <v>1657</v>
      </c>
      <c r="K383" s="42" t="s">
        <v>1658</v>
      </c>
      <c r="L383" s="29">
        <f>VLOOKUP(C383,'New List Prices'!A:B,2,FALSE)</f>
        <v>81.86</v>
      </c>
      <c r="M383" s="29">
        <f>L383*$B$17</f>
        <v>0</v>
      </c>
      <c r="O383" s="90"/>
    </row>
    <row r="384" spans="1:15" s="35" customFormat="1" ht="15" customHeight="1">
      <c r="A384" s="33" t="s">
        <v>613</v>
      </c>
      <c r="B384" s="34" t="s">
        <v>614</v>
      </c>
      <c r="C384" s="34" t="s">
        <v>615</v>
      </c>
      <c r="D384" s="39" t="s">
        <v>648</v>
      </c>
      <c r="E384" s="35" t="s">
        <v>616</v>
      </c>
      <c r="F384" s="40" t="s">
        <v>617</v>
      </c>
      <c r="G384" s="40" t="s">
        <v>618</v>
      </c>
      <c r="H384" s="41" t="s">
        <v>619</v>
      </c>
      <c r="I384" s="35" t="s">
        <v>620</v>
      </c>
      <c r="J384" s="42" t="s">
        <v>621</v>
      </c>
      <c r="K384" s="42" t="s">
        <v>622</v>
      </c>
      <c r="L384" s="35" t="s">
        <v>623</v>
      </c>
      <c r="M384" s="35" t="s">
        <v>624</v>
      </c>
      <c r="N384" s="27"/>
      <c r="O384" s="90"/>
    </row>
    <row r="385" spans="1:15">
      <c r="A385" s="37" t="s">
        <v>1659</v>
      </c>
      <c r="B385" s="31" t="s">
        <v>632</v>
      </c>
      <c r="C385" s="38" t="s">
        <v>1660</v>
      </c>
      <c r="D385" s="39"/>
      <c r="E385" s="37" t="s">
        <v>1661</v>
      </c>
      <c r="F385" s="40">
        <v>10</v>
      </c>
      <c r="G385" s="40">
        <v>4320</v>
      </c>
      <c r="H385" s="41">
        <v>7.4999999999999997E-2</v>
      </c>
      <c r="I385" s="25" t="s">
        <v>629</v>
      </c>
      <c r="J385" s="42" t="s">
        <v>1662</v>
      </c>
      <c r="K385" s="42" t="s">
        <v>1663</v>
      </c>
      <c r="L385" s="29">
        <f>VLOOKUP(C385,'New List Prices'!A:B,2,FALSE)</f>
        <v>15.68</v>
      </c>
      <c r="M385" s="29">
        <f>L385*$B$17</f>
        <v>0</v>
      </c>
      <c r="O385" s="90"/>
    </row>
    <row r="386" spans="1:15" s="35" customFormat="1" ht="15" customHeight="1">
      <c r="A386" s="33" t="s">
        <v>613</v>
      </c>
      <c r="B386" s="34" t="s">
        <v>614</v>
      </c>
      <c r="C386" s="34" t="s">
        <v>615</v>
      </c>
      <c r="D386" s="39" t="s">
        <v>648</v>
      </c>
      <c r="E386" s="35" t="s">
        <v>616</v>
      </c>
      <c r="F386" s="40" t="s">
        <v>617</v>
      </c>
      <c r="G386" s="40" t="s">
        <v>618</v>
      </c>
      <c r="H386" s="41" t="s">
        <v>619</v>
      </c>
      <c r="I386" s="35" t="s">
        <v>620</v>
      </c>
      <c r="J386" s="42" t="s">
        <v>621</v>
      </c>
      <c r="K386" s="42" t="s">
        <v>622</v>
      </c>
      <c r="L386" s="35" t="s">
        <v>623</v>
      </c>
      <c r="M386" s="35" t="s">
        <v>624</v>
      </c>
      <c r="N386" s="27"/>
      <c r="O386" s="90"/>
    </row>
    <row r="387" spans="1:15">
      <c r="A387" s="37" t="s">
        <v>1664</v>
      </c>
      <c r="B387" s="31" t="s">
        <v>632</v>
      </c>
      <c r="C387" s="38" t="s">
        <v>1665</v>
      </c>
      <c r="D387" s="39"/>
      <c r="E387" s="37" t="s">
        <v>1666</v>
      </c>
      <c r="F387" s="40">
        <v>10</v>
      </c>
      <c r="G387" s="40">
        <v>2880</v>
      </c>
      <c r="H387" s="41">
        <v>9.9000000000000005E-2</v>
      </c>
      <c r="I387" s="25" t="s">
        <v>629</v>
      </c>
      <c r="J387" s="42" t="s">
        <v>1667</v>
      </c>
      <c r="K387" s="42" t="s">
        <v>1668</v>
      </c>
      <c r="L387" s="29">
        <f>VLOOKUP(C387,'New List Prices'!A:B,2,FALSE)</f>
        <v>20.12</v>
      </c>
      <c r="M387" s="29">
        <f>L387*$B$17</f>
        <v>0</v>
      </c>
      <c r="O387" s="90"/>
    </row>
    <row r="388" spans="1:15" s="35" customFormat="1" ht="15" customHeight="1">
      <c r="A388" s="33" t="s">
        <v>613</v>
      </c>
      <c r="B388" s="34" t="s">
        <v>614</v>
      </c>
      <c r="C388" s="34" t="s">
        <v>615</v>
      </c>
      <c r="D388" s="39" t="s">
        <v>648</v>
      </c>
      <c r="E388" s="35" t="s">
        <v>616</v>
      </c>
      <c r="F388" s="40" t="s">
        <v>617</v>
      </c>
      <c r="G388" s="40" t="s">
        <v>618</v>
      </c>
      <c r="H388" s="41" t="s">
        <v>619</v>
      </c>
      <c r="I388" s="35" t="s">
        <v>620</v>
      </c>
      <c r="J388" s="42" t="s">
        <v>621</v>
      </c>
      <c r="K388" s="42" t="s">
        <v>622</v>
      </c>
      <c r="L388" s="35" t="s">
        <v>623</v>
      </c>
      <c r="M388" s="35" t="s">
        <v>624</v>
      </c>
      <c r="N388" s="27"/>
      <c r="O388" s="90"/>
    </row>
    <row r="389" spans="1:15">
      <c r="A389" s="37" t="s">
        <v>1669</v>
      </c>
      <c r="B389" s="31" t="s">
        <v>632</v>
      </c>
      <c r="C389" s="38" t="s">
        <v>1670</v>
      </c>
      <c r="D389" s="39"/>
      <c r="E389" s="37" t="s">
        <v>1661</v>
      </c>
      <c r="F389" s="40">
        <v>30</v>
      </c>
      <c r="G389" s="40">
        <v>4320</v>
      </c>
      <c r="H389" s="41">
        <v>8.5000000000000006E-2</v>
      </c>
      <c r="I389" s="25" t="s">
        <v>629</v>
      </c>
      <c r="J389" s="42" t="s">
        <v>1671</v>
      </c>
      <c r="K389" s="42" t="s">
        <v>1672</v>
      </c>
      <c r="L389" s="29">
        <f>VLOOKUP(C389,'New List Prices'!A:B,2,FALSE)</f>
        <v>17.700000000000003</v>
      </c>
      <c r="M389" s="29">
        <f>L389*$B$17</f>
        <v>0</v>
      </c>
      <c r="O389" s="90"/>
    </row>
    <row r="391" spans="1:15">
      <c r="A391" s="50" t="s">
        <v>1673</v>
      </c>
    </row>
    <row r="392" spans="1:15">
      <c r="A392" s="51" t="s">
        <v>1674</v>
      </c>
    </row>
  </sheetData>
  <autoFilter ref="A19:M389" xr:uid="{00000000-0009-0000-0000-000001000000}"/>
  <mergeCells count="5">
    <mergeCell ref="A14:D14"/>
    <mergeCell ref="A15:C15"/>
    <mergeCell ref="A7:D7"/>
    <mergeCell ref="A9:D9"/>
    <mergeCell ref="A10:C10"/>
  </mergeCells>
  <conditionalFormatting sqref="D20:D389">
    <cfRule type="cellIs" dxfId="14" priority="14" stopIfTrue="1" operator="equal">
      <formula>"X"</formula>
    </cfRule>
  </conditionalFormatting>
  <conditionalFormatting sqref="J20:J55 J57:J389">
    <cfRule type="cellIs" dxfId="13" priority="13" stopIfTrue="1" operator="equal">
      <formula>"Ea UPC"</formula>
    </cfRule>
  </conditionalFormatting>
  <conditionalFormatting sqref="K20:K55 K57:K389">
    <cfRule type="cellIs" dxfId="12" priority="12" stopIfTrue="1" operator="equal">
      <formula>"MC UPC"</formula>
    </cfRule>
  </conditionalFormatting>
  <conditionalFormatting sqref="F20:F55 F57:F389">
    <cfRule type="cellIs" dxfId="11" priority="11" stopIfTrue="1" operator="equal">
      <formula>"Master Qty"</formula>
    </cfRule>
  </conditionalFormatting>
  <conditionalFormatting sqref="G19:G55 G57:G389">
    <cfRule type="cellIs" dxfId="10" priority="10" stopIfTrue="1" operator="equal">
      <formula>"Skid Qty"</formula>
    </cfRule>
  </conditionalFormatting>
  <conditionalFormatting sqref="H19:H55 H57:H389">
    <cfRule type="cellIs" dxfId="9" priority="9" stopIfTrue="1" operator="equal">
      <formula>"Piece Wt"</formula>
    </cfRule>
  </conditionalFormatting>
  <conditionalFormatting sqref="L26 L20:M25 L27:M31 L33:M37 L39:M40 L42:M43 L45:M46 L48:M48 L50:M51 L53:M55 L57:M57 L59:M62 L64:M67 L69:M75 L77:M83 L85:M85 L87:M87 L89:M92 L94:M96 L98:M99 L101:M101 L103:M103 L105:M109 L111:M112 L114:M115 L117:M119 L121:M122 L124:M127 L129:M129 L131:M131 L133:M137 L139:M139 L141:M141 L143:M146 L148:M149 L151:M154 L156:M157 L159:M161 L163:M163 L165:M168 L170:M172 L174:M178 L180:M184 L186:M190 L192:M195 L197:M200 L202:M202 L204:M204 L206:M206 L208:M210 L212:M213 L215:M219 L221:M228 L230:M233 L235:M239 L241:M242 L244:M245 L247:M247 L249:M252 L254:M258 L260:M262 L264:M267 L269:M272 L274:M275 L277:M282 L284:M287 L289:M294 L296:M300 L302:M310 L312:M315 L317:M318 L320:M323 L325:M327 L329:M332 L334:M335 L337:M340 L342:M343 L345:M346 L348:M348 L350:M351 L353:M353 L355:M355 L357:M357 L359:M359 L361:M361 L363:M363 L365:M365 L367:M367 L369:M370 L372:M373 L375:M375 L377:M377 L379:M379 L381:M381 L383:M383 L385:M385 L387:M387 L389:M389">
    <cfRule type="cellIs" dxfId="8" priority="8" stopIfTrue="1" operator="equal">
      <formula>"Invoice"</formula>
    </cfRule>
  </conditionalFormatting>
  <conditionalFormatting sqref="J56">
    <cfRule type="cellIs" dxfId="7" priority="7" stopIfTrue="1" operator="equal">
      <formula>"Ea UPC"</formula>
    </cfRule>
  </conditionalFormatting>
  <conditionalFormatting sqref="K56">
    <cfRule type="cellIs" dxfId="6" priority="6" stopIfTrue="1" operator="equal">
      <formula>"MC UPC"</formula>
    </cfRule>
  </conditionalFormatting>
  <conditionalFormatting sqref="F56">
    <cfRule type="cellIs" dxfId="5" priority="5" stopIfTrue="1" operator="equal">
      <formula>"Master Qty"</formula>
    </cfRule>
  </conditionalFormatting>
  <conditionalFormatting sqref="G56">
    <cfRule type="cellIs" dxfId="4" priority="4" stopIfTrue="1" operator="equal">
      <formula>"Skid Qty"</formula>
    </cfRule>
  </conditionalFormatting>
  <conditionalFormatting sqref="H56">
    <cfRule type="cellIs" dxfId="3" priority="3" stopIfTrue="1" operator="equal">
      <formula>"Piece Wt"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84"/>
  <sheetViews>
    <sheetView zoomScale="85" zoomScaleNormal="85" workbookViewId="0">
      <selection activeCell="B18" sqref="B18"/>
    </sheetView>
  </sheetViews>
  <sheetFormatPr defaultRowHeight="15"/>
  <cols>
    <col min="1" max="1" width="14.28515625" style="52" customWidth="1"/>
    <col min="2" max="2" width="21.140625" style="31" bestFit="1" customWidth="1"/>
    <col min="3" max="3" width="12.7109375" style="48" customWidth="1"/>
    <col min="4" max="4" width="2.28515625" style="31" customWidth="1"/>
    <col min="5" max="5" width="55.140625" style="25" customWidth="1"/>
    <col min="6" max="6" width="11.28515625" style="53" bestFit="1" customWidth="1"/>
    <col min="7" max="7" width="8.7109375" style="53" bestFit="1" customWidth="1"/>
    <col min="8" max="8" width="9.140625" style="27" bestFit="1" customWidth="1"/>
    <col min="9" max="9" width="4.7109375" style="25" customWidth="1"/>
    <col min="10" max="10" width="14.28515625" style="31" customWidth="1"/>
    <col min="11" max="11" width="16.28515625" style="31" customWidth="1"/>
    <col min="12" max="12" width="10.42578125" style="54" customWidth="1"/>
    <col min="13" max="13" width="10.85546875" style="55" customWidth="1"/>
    <col min="14" max="16384" width="9.140625" style="27"/>
  </cols>
  <sheetData>
    <row r="1" spans="1:13" s="1" customFormat="1" ht="15.75">
      <c r="J1" s="3" t="str">
        <f>'Schedule 40 PVC'!J1</f>
        <v>Price List: PLA25</v>
      </c>
      <c r="K1" s="2"/>
    </row>
    <row r="2" spans="1:13" s="1" customFormat="1" ht="12.75">
      <c r="J2" s="3" t="str">
        <f>'Schedule 40 PVC'!J2</f>
        <v>Effective September 15, 2021</v>
      </c>
      <c r="K2" s="3"/>
    </row>
    <row r="3" spans="1:13" s="1" customFormat="1" ht="12.75">
      <c r="J3" s="4" t="s">
        <v>2894</v>
      </c>
      <c r="K3" s="3"/>
    </row>
    <row r="4" spans="1:13" s="1" customFormat="1" ht="12.75">
      <c r="J4" s="24" t="s">
        <v>2895</v>
      </c>
      <c r="K4" s="4"/>
    </row>
    <row r="5" spans="1:13" s="1" customFormat="1" ht="12.75">
      <c r="J5" s="24"/>
    </row>
    <row r="6" spans="1:13" s="1" customFormat="1" ht="12.75"/>
    <row r="7" spans="1:13" s="1" customFormat="1" ht="15.75">
      <c r="A7" s="91"/>
      <c r="B7" s="91"/>
      <c r="C7" s="91"/>
      <c r="D7" s="91"/>
    </row>
    <row r="8" spans="1:13" s="1" customFormat="1" ht="12.75"/>
    <row r="9" spans="1:13" s="1" customFormat="1" ht="15.75">
      <c r="A9" s="91"/>
      <c r="B9" s="91"/>
      <c r="C9" s="91"/>
      <c r="D9" s="91"/>
      <c r="E9" s="5"/>
      <c r="F9" s="5"/>
      <c r="G9" s="5"/>
      <c r="H9" s="5"/>
      <c r="I9" s="5"/>
      <c r="J9" s="5"/>
      <c r="K9" s="2"/>
    </row>
    <row r="10" spans="1:13" s="1" customFormat="1" ht="12.75">
      <c r="A10" s="92"/>
      <c r="B10" s="93"/>
      <c r="C10" s="93"/>
      <c r="D10" s="6"/>
      <c r="E10" s="6"/>
      <c r="F10" s="7"/>
      <c r="G10" s="7"/>
      <c r="H10" s="7"/>
      <c r="I10" s="6"/>
      <c r="J10" s="6"/>
      <c r="K10" s="3"/>
    </row>
    <row r="11" spans="1:13" s="1" customFormat="1" ht="12.75">
      <c r="A11" s="8"/>
      <c r="B11" s="9"/>
      <c r="C11" s="8"/>
      <c r="D11" s="6"/>
      <c r="E11" s="6"/>
      <c r="F11" s="7"/>
      <c r="G11" s="7"/>
      <c r="H11" s="7"/>
      <c r="I11" s="6"/>
      <c r="J11" s="6"/>
      <c r="K11" s="3"/>
    </row>
    <row r="12" spans="1:13" s="1" customFormat="1" ht="12.75">
      <c r="A12" s="10"/>
      <c r="B12" s="11"/>
      <c r="C12" s="8"/>
      <c r="D12" s="8"/>
      <c r="E12" s="8"/>
      <c r="F12" s="12"/>
      <c r="G12" s="12"/>
      <c r="H12" s="12"/>
      <c r="I12" s="13"/>
      <c r="J12" s="8"/>
      <c r="K12" s="4"/>
    </row>
    <row r="14" spans="1:13" s="59" customFormat="1" ht="15.75">
      <c r="A14" s="91" t="s">
        <v>1675</v>
      </c>
      <c r="B14" s="91"/>
      <c r="C14" s="91"/>
      <c r="D14" s="56"/>
      <c r="E14" s="57"/>
      <c r="F14" s="58"/>
      <c r="G14" s="58"/>
      <c r="I14" s="60"/>
      <c r="J14" s="57"/>
      <c r="K14" s="57"/>
      <c r="L14" s="61"/>
      <c r="M14" s="62"/>
    </row>
    <row r="15" spans="1:13" s="59" customFormat="1" ht="12.75">
      <c r="A15" s="92" t="s">
        <v>1</v>
      </c>
      <c r="B15" s="92"/>
      <c r="C15" s="92"/>
      <c r="D15" s="6"/>
      <c r="E15" s="57"/>
      <c r="F15" s="58"/>
      <c r="G15" s="58"/>
      <c r="I15" s="63"/>
      <c r="J15" s="57"/>
      <c r="K15" s="57"/>
      <c r="L15" s="64"/>
      <c r="M15" s="62"/>
    </row>
    <row r="16" spans="1:13" s="59" customFormat="1" ht="12.75">
      <c r="B16" s="57"/>
      <c r="C16" s="57"/>
      <c r="D16" s="57"/>
      <c r="E16" s="57"/>
      <c r="F16" s="58"/>
      <c r="G16" s="58"/>
      <c r="I16" s="63"/>
      <c r="J16" s="57"/>
      <c r="K16" s="57"/>
      <c r="L16" s="64"/>
      <c r="M16" s="65"/>
    </row>
    <row r="17" spans="1:15" s="59" customFormat="1" ht="12.75">
      <c r="A17" s="59" t="s">
        <v>612</v>
      </c>
      <c r="B17" s="66">
        <v>0</v>
      </c>
      <c r="C17" s="57"/>
      <c r="D17" s="57"/>
      <c r="E17" s="57"/>
      <c r="F17" s="58"/>
      <c r="G17" s="58"/>
      <c r="I17" s="63"/>
      <c r="J17" s="67"/>
      <c r="K17" s="57"/>
      <c r="L17" s="68"/>
      <c r="M17" s="65"/>
    </row>
    <row r="18" spans="1:15" s="59" customFormat="1" ht="12.75">
      <c r="A18" s="69"/>
      <c r="B18" s="70"/>
      <c r="C18" s="70"/>
      <c r="D18" s="70"/>
      <c r="E18" s="57"/>
      <c r="F18" s="58"/>
      <c r="G18" s="58"/>
      <c r="I18" s="57"/>
      <c r="J18" s="70"/>
      <c r="K18" s="70"/>
      <c r="M18" s="71"/>
      <c r="N18" s="17"/>
      <c r="O18" s="1"/>
    </row>
    <row r="19" spans="1:15" s="35" customFormat="1" ht="15" customHeight="1">
      <c r="A19" s="33" t="s">
        <v>613</v>
      </c>
      <c r="B19" s="34" t="s">
        <v>614</v>
      </c>
      <c r="C19" s="34" t="s">
        <v>615</v>
      </c>
      <c r="D19" s="34"/>
      <c r="E19" s="35" t="s">
        <v>616</v>
      </c>
      <c r="F19" s="35" t="s">
        <v>617</v>
      </c>
      <c r="G19" s="35" t="s">
        <v>618</v>
      </c>
      <c r="H19" s="35" t="s">
        <v>619</v>
      </c>
      <c r="I19" s="35" t="s">
        <v>620</v>
      </c>
      <c r="J19" s="36" t="s">
        <v>1676</v>
      </c>
      <c r="K19" s="36" t="s">
        <v>622</v>
      </c>
      <c r="L19" s="36" t="s">
        <v>623</v>
      </c>
      <c r="M19" s="72" t="str">
        <f t="shared" ref="M19:M82" si="0">IF(C19="Part Number","Invoice",ROUND(L19*$B$17,4))</f>
        <v>Invoice</v>
      </c>
      <c r="N19" s="17"/>
      <c r="O19" s="17"/>
    </row>
    <row r="20" spans="1:15">
      <c r="A20" s="37" t="s">
        <v>1677</v>
      </c>
      <c r="B20" s="31" t="s">
        <v>626</v>
      </c>
      <c r="C20" s="48" t="s">
        <v>1678</v>
      </c>
      <c r="D20" s="73"/>
      <c r="E20" s="37" t="s">
        <v>628</v>
      </c>
      <c r="F20" s="53">
        <v>100</v>
      </c>
      <c r="G20" s="53">
        <v>8000</v>
      </c>
      <c r="H20" s="74">
        <v>8.1000000000000003E-2</v>
      </c>
      <c r="I20" s="25" t="s">
        <v>629</v>
      </c>
      <c r="J20" s="42" t="s">
        <v>1679</v>
      </c>
      <c r="K20" s="42" t="s">
        <v>1680</v>
      </c>
      <c r="L20" s="72">
        <f>VLOOKUP(C20,'New List Prices'!A:B,2,FALSE)</f>
        <v>7.43</v>
      </c>
      <c r="M20" s="72">
        <f t="shared" si="0"/>
        <v>0</v>
      </c>
      <c r="O20" s="90"/>
    </row>
    <row r="21" spans="1:15">
      <c r="A21" s="37" t="s">
        <v>1677</v>
      </c>
      <c r="B21" s="31" t="s">
        <v>632</v>
      </c>
      <c r="C21" s="48" t="s">
        <v>1681</v>
      </c>
      <c r="D21" s="73"/>
      <c r="E21" s="37" t="s">
        <v>628</v>
      </c>
      <c r="F21" s="53">
        <v>100</v>
      </c>
      <c r="G21" s="53">
        <v>5600</v>
      </c>
      <c r="H21" s="74">
        <v>8.3000000000000004E-2</v>
      </c>
      <c r="I21" s="25" t="s">
        <v>629</v>
      </c>
      <c r="J21" s="42" t="s">
        <v>1682</v>
      </c>
      <c r="K21" s="42" t="s">
        <v>1683</v>
      </c>
      <c r="L21" s="72">
        <f>VLOOKUP(C21,'New List Prices'!A:B,2,FALSE)</f>
        <v>1.55</v>
      </c>
      <c r="M21" s="72">
        <f t="shared" si="0"/>
        <v>0</v>
      </c>
      <c r="O21" s="90"/>
    </row>
    <row r="22" spans="1:15">
      <c r="A22" s="37" t="s">
        <v>1677</v>
      </c>
      <c r="B22" s="31">
        <v>2</v>
      </c>
      <c r="C22" s="48" t="s">
        <v>1684</v>
      </c>
      <c r="D22" s="73"/>
      <c r="E22" s="37" t="s">
        <v>628</v>
      </c>
      <c r="F22" s="53">
        <v>100</v>
      </c>
      <c r="G22" s="53">
        <v>4900</v>
      </c>
      <c r="H22" s="74">
        <v>0.113</v>
      </c>
      <c r="I22" s="25" t="s">
        <v>629</v>
      </c>
      <c r="J22" s="42" t="s">
        <v>1685</v>
      </c>
      <c r="K22" s="42" t="s">
        <v>1686</v>
      </c>
      <c r="L22" s="72">
        <f>VLOOKUP(C22,'New List Prices'!A:B,2,FALSE)</f>
        <v>2.13</v>
      </c>
      <c r="M22" s="72">
        <f t="shared" si="0"/>
        <v>0</v>
      </c>
      <c r="O22" s="90"/>
    </row>
    <row r="23" spans="1:15">
      <c r="A23" s="37" t="s">
        <v>1677</v>
      </c>
      <c r="B23" s="31">
        <v>3</v>
      </c>
      <c r="C23" s="48" t="s">
        <v>1687</v>
      </c>
      <c r="D23" s="73"/>
      <c r="E23" s="37" t="s">
        <v>628</v>
      </c>
      <c r="F23" s="53">
        <v>60</v>
      </c>
      <c r="G23" s="53">
        <v>1080</v>
      </c>
      <c r="H23" s="74">
        <v>0.44800000000000001</v>
      </c>
      <c r="I23" s="25" t="s">
        <v>629</v>
      </c>
      <c r="J23" s="42" t="s">
        <v>1688</v>
      </c>
      <c r="K23" s="42" t="s">
        <v>1689</v>
      </c>
      <c r="L23" s="72">
        <f>VLOOKUP(C23,'New List Prices'!A:B,2,FALSE)</f>
        <v>7.42</v>
      </c>
      <c r="M23" s="72">
        <f t="shared" si="0"/>
        <v>0</v>
      </c>
      <c r="O23" s="90"/>
    </row>
    <row r="24" spans="1:15">
      <c r="A24" s="37" t="s">
        <v>1677</v>
      </c>
      <c r="B24" s="31">
        <v>4</v>
      </c>
      <c r="C24" s="48" t="s">
        <v>1690</v>
      </c>
      <c r="D24" s="73"/>
      <c r="E24" s="37" t="s">
        <v>628</v>
      </c>
      <c r="F24" s="53">
        <v>25</v>
      </c>
      <c r="G24" s="53">
        <v>700</v>
      </c>
      <c r="H24" s="74">
        <v>0.79700000000000004</v>
      </c>
      <c r="I24" s="25" t="s">
        <v>629</v>
      </c>
      <c r="J24" s="42" t="s">
        <v>1691</v>
      </c>
      <c r="K24" s="42" t="s">
        <v>1692</v>
      </c>
      <c r="L24" s="72">
        <f>VLOOKUP(C24,'New List Prices'!A:B,2,FALSE)</f>
        <v>12.6</v>
      </c>
      <c r="M24" s="72">
        <f t="shared" si="0"/>
        <v>0</v>
      </c>
      <c r="O24" s="90"/>
    </row>
    <row r="25" spans="1:15">
      <c r="A25" s="37" t="s">
        <v>1677</v>
      </c>
      <c r="B25" s="31">
        <v>6</v>
      </c>
      <c r="C25" s="48" t="s">
        <v>1693</v>
      </c>
      <c r="D25" s="73"/>
      <c r="E25" s="37" t="s">
        <v>628</v>
      </c>
      <c r="F25" s="53">
        <v>15</v>
      </c>
      <c r="G25" s="53">
        <v>180</v>
      </c>
      <c r="H25" s="74">
        <v>2.1</v>
      </c>
      <c r="I25" s="25" t="s">
        <v>629</v>
      </c>
      <c r="J25" s="42" t="s">
        <v>1694</v>
      </c>
      <c r="K25" s="42" t="s">
        <v>1695</v>
      </c>
      <c r="L25" s="72">
        <f>VLOOKUP(C25,'New List Prices'!A:B,2,FALSE)</f>
        <v>41.22</v>
      </c>
      <c r="M25" s="72">
        <f t="shared" si="0"/>
        <v>0</v>
      </c>
      <c r="O25" s="90"/>
    </row>
    <row r="26" spans="1:15">
      <c r="A26" s="37" t="s">
        <v>1677</v>
      </c>
      <c r="B26" s="31">
        <v>8</v>
      </c>
      <c r="C26" s="48" t="s">
        <v>1696</v>
      </c>
      <c r="D26" s="73"/>
      <c r="E26" s="37" t="s">
        <v>628</v>
      </c>
      <c r="F26" s="53">
        <v>6</v>
      </c>
      <c r="G26" s="53">
        <v>72</v>
      </c>
      <c r="H26" s="74">
        <v>4.335</v>
      </c>
      <c r="I26" s="25" t="s">
        <v>629</v>
      </c>
      <c r="J26" s="42" t="s">
        <v>1697</v>
      </c>
      <c r="K26" s="42" t="s">
        <v>1698</v>
      </c>
      <c r="L26" s="72">
        <f>VLOOKUP(C26,'New List Prices'!A:B,2,FALSE)</f>
        <v>68.490000000000009</v>
      </c>
      <c r="M26" s="72">
        <f t="shared" si="0"/>
        <v>0</v>
      </c>
      <c r="O26" s="90"/>
    </row>
    <row r="27" spans="1:15">
      <c r="A27" s="37" t="s">
        <v>1677</v>
      </c>
      <c r="B27" s="31">
        <v>12</v>
      </c>
      <c r="C27" s="48" t="s">
        <v>1699</v>
      </c>
      <c r="D27" s="73"/>
      <c r="E27" s="37" t="s">
        <v>628</v>
      </c>
      <c r="F27" s="53">
        <v>2</v>
      </c>
      <c r="G27" s="53">
        <v>16</v>
      </c>
      <c r="H27" s="74">
        <v>11.125</v>
      </c>
      <c r="J27" s="42" t="s">
        <v>1700</v>
      </c>
      <c r="K27" s="42" t="s">
        <v>1701</v>
      </c>
      <c r="L27" s="72">
        <f>VLOOKUP(C27,'New List Prices'!A:B,2,FALSE)</f>
        <v>136.32</v>
      </c>
      <c r="M27" s="72">
        <f t="shared" si="0"/>
        <v>0</v>
      </c>
      <c r="O27" s="90"/>
    </row>
    <row r="28" spans="1:15" s="35" customFormat="1" ht="15" customHeight="1">
      <c r="A28" s="33" t="s">
        <v>613</v>
      </c>
      <c r="B28" s="34" t="s">
        <v>614</v>
      </c>
      <c r="C28" s="34" t="s">
        <v>615</v>
      </c>
      <c r="D28" s="73" t="s">
        <v>648</v>
      </c>
      <c r="E28" s="35" t="s">
        <v>616</v>
      </c>
      <c r="F28" s="35" t="s">
        <v>617</v>
      </c>
      <c r="G28" s="35" t="s">
        <v>618</v>
      </c>
      <c r="H28" s="35" t="s">
        <v>619</v>
      </c>
      <c r="I28" s="35" t="s">
        <v>620</v>
      </c>
      <c r="J28" s="36" t="s">
        <v>1676</v>
      </c>
      <c r="K28" s="36" t="s">
        <v>622</v>
      </c>
      <c r="L28" s="36" t="s">
        <v>623</v>
      </c>
      <c r="M28" s="72" t="str">
        <f t="shared" si="0"/>
        <v>Invoice</v>
      </c>
      <c r="N28" s="27"/>
      <c r="O28" s="90"/>
    </row>
    <row r="29" spans="1:15">
      <c r="A29" s="37" t="s">
        <v>1702</v>
      </c>
      <c r="B29" s="31" t="s">
        <v>626</v>
      </c>
      <c r="C29" s="48" t="s">
        <v>1703</v>
      </c>
      <c r="D29" s="73"/>
      <c r="E29" s="37" t="s">
        <v>651</v>
      </c>
      <c r="F29" s="53">
        <v>100</v>
      </c>
      <c r="G29" s="53">
        <v>8000</v>
      </c>
      <c r="H29" s="74">
        <v>9.8000000000000004E-2</v>
      </c>
      <c r="I29" s="25" t="s">
        <v>629</v>
      </c>
      <c r="J29" s="42" t="s">
        <v>1704</v>
      </c>
      <c r="K29" s="42" t="s">
        <v>1705</v>
      </c>
      <c r="L29" s="72">
        <f>VLOOKUP(C29,'New List Prices'!A:B,2,FALSE)</f>
        <v>16.430000000000003</v>
      </c>
      <c r="M29" s="72">
        <f t="shared" si="0"/>
        <v>0</v>
      </c>
      <c r="O29" s="90"/>
    </row>
    <row r="30" spans="1:15">
      <c r="A30" s="37" t="s">
        <v>1702</v>
      </c>
      <c r="B30" s="31" t="s">
        <v>632</v>
      </c>
      <c r="C30" s="48" t="s">
        <v>1706</v>
      </c>
      <c r="D30" s="73"/>
      <c r="E30" s="37" t="s">
        <v>651</v>
      </c>
      <c r="F30" s="53">
        <v>100</v>
      </c>
      <c r="G30" s="53">
        <v>5600</v>
      </c>
      <c r="H30" s="74">
        <v>0.10199999999999999</v>
      </c>
      <c r="I30" s="25" t="s">
        <v>629</v>
      </c>
      <c r="J30" s="42" t="s">
        <v>1707</v>
      </c>
      <c r="K30" s="42" t="s">
        <v>1708</v>
      </c>
      <c r="L30" s="72">
        <f>VLOOKUP(C30,'New List Prices'!A:B,2,FALSE)</f>
        <v>2.9299999999999997</v>
      </c>
      <c r="M30" s="72">
        <f t="shared" si="0"/>
        <v>0</v>
      </c>
      <c r="O30" s="90"/>
    </row>
    <row r="31" spans="1:15">
      <c r="A31" s="37" t="s">
        <v>1702</v>
      </c>
      <c r="B31" s="31">
        <v>2</v>
      </c>
      <c r="C31" s="48" t="s">
        <v>1709</v>
      </c>
      <c r="D31" s="73"/>
      <c r="E31" s="37" t="s">
        <v>651</v>
      </c>
      <c r="F31" s="53">
        <v>100</v>
      </c>
      <c r="G31" s="53">
        <v>4900</v>
      </c>
      <c r="H31" s="74">
        <v>0.152</v>
      </c>
      <c r="I31" s="25" t="s">
        <v>629</v>
      </c>
      <c r="J31" s="42" t="s">
        <v>1710</v>
      </c>
      <c r="K31" s="42" t="s">
        <v>1711</v>
      </c>
      <c r="L31" s="72">
        <f>VLOOKUP(C31,'New List Prices'!A:B,2,FALSE)</f>
        <v>5.01</v>
      </c>
      <c r="M31" s="72">
        <f t="shared" si="0"/>
        <v>0</v>
      </c>
      <c r="O31" s="90"/>
    </row>
    <row r="32" spans="1:15">
      <c r="A32" s="37" t="s">
        <v>1702</v>
      </c>
      <c r="B32" s="31">
        <v>3</v>
      </c>
      <c r="C32" s="48" t="s">
        <v>1712</v>
      </c>
      <c r="D32" s="73"/>
      <c r="E32" s="37" t="s">
        <v>651</v>
      </c>
      <c r="F32" s="53">
        <v>30</v>
      </c>
      <c r="G32" s="53">
        <v>1470</v>
      </c>
      <c r="H32" s="74">
        <v>0.5</v>
      </c>
      <c r="I32" s="25" t="s">
        <v>629</v>
      </c>
      <c r="J32" s="42" t="s">
        <v>1713</v>
      </c>
      <c r="K32" s="42" t="s">
        <v>1714</v>
      </c>
      <c r="L32" s="72">
        <f>VLOOKUP(C32,'New List Prices'!A:B,2,FALSE)</f>
        <v>13.36</v>
      </c>
      <c r="M32" s="72">
        <f t="shared" si="0"/>
        <v>0</v>
      </c>
      <c r="O32" s="90"/>
    </row>
    <row r="33" spans="1:15">
      <c r="A33" s="37" t="s">
        <v>1702</v>
      </c>
      <c r="B33" s="31">
        <v>4</v>
      </c>
      <c r="C33" s="48" t="s">
        <v>1715</v>
      </c>
      <c r="D33" s="73"/>
      <c r="E33" s="37" t="s">
        <v>651</v>
      </c>
      <c r="F33" s="53">
        <v>10</v>
      </c>
      <c r="G33" s="53">
        <v>560</v>
      </c>
      <c r="H33" s="74">
        <v>0.77980000000000005</v>
      </c>
      <c r="I33" s="25" t="s">
        <v>629</v>
      </c>
      <c r="J33" s="42" t="s">
        <v>1716</v>
      </c>
      <c r="K33" s="42" t="s">
        <v>1717</v>
      </c>
      <c r="L33" s="72">
        <f>VLOOKUP(C33,'New List Prices'!A:B,2,FALSE)</f>
        <v>17.34</v>
      </c>
      <c r="M33" s="72">
        <f t="shared" si="0"/>
        <v>0</v>
      </c>
      <c r="O33" s="90"/>
    </row>
    <row r="34" spans="1:15">
      <c r="A34" s="37" t="s">
        <v>1702</v>
      </c>
      <c r="B34" s="31">
        <v>6</v>
      </c>
      <c r="C34" s="48" t="s">
        <v>1718</v>
      </c>
      <c r="D34" s="73"/>
      <c r="E34" s="37" t="s">
        <v>651</v>
      </c>
      <c r="F34" s="53">
        <v>10</v>
      </c>
      <c r="G34" s="53">
        <v>180</v>
      </c>
      <c r="H34" s="74">
        <v>1.778</v>
      </c>
      <c r="I34" s="25" t="s">
        <v>629</v>
      </c>
      <c r="J34" s="42" t="s">
        <v>1719</v>
      </c>
      <c r="K34" s="42" t="s">
        <v>1720</v>
      </c>
      <c r="L34" s="72">
        <f>VLOOKUP(C34,'New List Prices'!A:B,2,FALSE)</f>
        <v>55.62</v>
      </c>
      <c r="M34" s="72">
        <f t="shared" si="0"/>
        <v>0</v>
      </c>
      <c r="O34" s="90"/>
    </row>
    <row r="35" spans="1:15" s="35" customFormat="1" ht="15" customHeight="1">
      <c r="A35" s="33" t="s">
        <v>613</v>
      </c>
      <c r="B35" s="34" t="s">
        <v>614</v>
      </c>
      <c r="C35" s="34" t="s">
        <v>615</v>
      </c>
      <c r="D35" s="73" t="s">
        <v>648</v>
      </c>
      <c r="E35" s="35" t="s">
        <v>616</v>
      </c>
      <c r="F35" s="35" t="s">
        <v>617</v>
      </c>
      <c r="G35" s="35" t="s">
        <v>618</v>
      </c>
      <c r="H35" s="35" t="s">
        <v>619</v>
      </c>
      <c r="I35" s="35" t="s">
        <v>620</v>
      </c>
      <c r="J35" s="36" t="s">
        <v>1676</v>
      </c>
      <c r="K35" s="36" t="s">
        <v>622</v>
      </c>
      <c r="L35" s="36" t="s">
        <v>623</v>
      </c>
      <c r="M35" s="72" t="str">
        <f t="shared" si="0"/>
        <v>Invoice</v>
      </c>
      <c r="N35" s="27"/>
      <c r="O35" s="90"/>
    </row>
    <row r="36" spans="1:15">
      <c r="A36" s="37" t="s">
        <v>1721</v>
      </c>
      <c r="B36" s="31" t="s">
        <v>1722</v>
      </c>
      <c r="C36" s="48" t="s">
        <v>1723</v>
      </c>
      <c r="D36" s="73"/>
      <c r="E36" s="37" t="s">
        <v>669</v>
      </c>
      <c r="F36" s="53">
        <v>25</v>
      </c>
      <c r="G36" s="53">
        <v>3600</v>
      </c>
      <c r="H36" s="74">
        <v>0.15</v>
      </c>
      <c r="I36" s="25" t="s">
        <v>629</v>
      </c>
      <c r="J36" s="42" t="s">
        <v>1724</v>
      </c>
      <c r="K36" s="42" t="s">
        <v>1725</v>
      </c>
      <c r="L36" s="72">
        <f>VLOOKUP(C36,'New List Prices'!A:B,2,FALSE)</f>
        <v>4.72</v>
      </c>
      <c r="M36" s="72">
        <f t="shared" si="0"/>
        <v>0</v>
      </c>
      <c r="O36" s="90"/>
    </row>
    <row r="37" spans="1:15">
      <c r="A37" s="37" t="s">
        <v>1721</v>
      </c>
      <c r="B37" s="31" t="s">
        <v>1726</v>
      </c>
      <c r="C37" s="48" t="s">
        <v>1727</v>
      </c>
      <c r="D37" s="73"/>
      <c r="E37" s="37" t="s">
        <v>669</v>
      </c>
      <c r="F37" s="53">
        <v>25</v>
      </c>
      <c r="G37" s="53">
        <v>1400</v>
      </c>
      <c r="H37" s="74">
        <v>0.41299999999999998</v>
      </c>
      <c r="I37" s="25" t="s">
        <v>629</v>
      </c>
      <c r="J37" s="42" t="s">
        <v>1728</v>
      </c>
      <c r="K37" s="42" t="s">
        <v>1729</v>
      </c>
      <c r="L37" s="72">
        <f>VLOOKUP(C37,'New List Prices'!A:B,2,FALSE)</f>
        <v>13.799999999999999</v>
      </c>
      <c r="M37" s="72">
        <f t="shared" si="0"/>
        <v>0</v>
      </c>
      <c r="O37" s="90"/>
    </row>
    <row r="38" spans="1:15">
      <c r="A38" s="37" t="s">
        <v>1721</v>
      </c>
      <c r="B38" s="31" t="s">
        <v>1730</v>
      </c>
      <c r="C38" s="48" t="s">
        <v>1731</v>
      </c>
      <c r="D38" s="73"/>
      <c r="E38" s="37" t="s">
        <v>669</v>
      </c>
      <c r="F38" s="53">
        <v>20</v>
      </c>
      <c r="G38" s="53">
        <v>1600</v>
      </c>
      <c r="H38" s="74">
        <v>0.371</v>
      </c>
      <c r="I38" s="25" t="s">
        <v>629</v>
      </c>
      <c r="J38" s="42" t="s">
        <v>1732</v>
      </c>
      <c r="K38" s="42" t="s">
        <v>1733</v>
      </c>
      <c r="L38" s="72">
        <f>VLOOKUP(C38,'New List Prices'!A:B,2,FALSE)</f>
        <v>10.75</v>
      </c>
      <c r="M38" s="72">
        <f t="shared" si="0"/>
        <v>0</v>
      </c>
      <c r="O38" s="90"/>
    </row>
    <row r="39" spans="1:15">
      <c r="A39" s="37" t="s">
        <v>1721</v>
      </c>
      <c r="B39" s="31" t="s">
        <v>1734</v>
      </c>
      <c r="C39" s="48" t="s">
        <v>1735</v>
      </c>
      <c r="D39" s="73"/>
      <c r="E39" s="37" t="s">
        <v>669</v>
      </c>
      <c r="F39" s="53">
        <v>10</v>
      </c>
      <c r="G39" s="53">
        <v>800</v>
      </c>
      <c r="H39" s="74">
        <v>0.67900000000000005</v>
      </c>
      <c r="I39" s="25" t="s">
        <v>629</v>
      </c>
      <c r="J39" s="42" t="s">
        <v>1736</v>
      </c>
      <c r="K39" s="42" t="s">
        <v>1737</v>
      </c>
      <c r="L39" s="72">
        <f>VLOOKUP(C39,'New List Prices'!A:B,2,FALSE)</f>
        <v>21.060000000000002</v>
      </c>
      <c r="M39" s="72">
        <f t="shared" si="0"/>
        <v>0</v>
      </c>
      <c r="O39" s="90"/>
    </row>
    <row r="40" spans="1:15">
      <c r="A40" s="37" t="s">
        <v>1721</v>
      </c>
      <c r="B40" s="31" t="s">
        <v>1145</v>
      </c>
      <c r="C40" s="48" t="s">
        <v>1738</v>
      </c>
      <c r="D40" s="73"/>
      <c r="E40" s="37" t="s">
        <v>669</v>
      </c>
      <c r="F40" s="53">
        <v>20</v>
      </c>
      <c r="G40" s="53">
        <v>1120</v>
      </c>
      <c r="H40" s="74">
        <v>0.77800000000000002</v>
      </c>
      <c r="I40" s="25" t="s">
        <v>629</v>
      </c>
      <c r="J40" s="42" t="s">
        <v>1739</v>
      </c>
      <c r="K40" s="42" t="s">
        <v>1740</v>
      </c>
      <c r="L40" s="72">
        <f>VLOOKUP(C40,'New List Prices'!A:B,2,FALSE)</f>
        <v>22.5</v>
      </c>
      <c r="M40" s="72">
        <f t="shared" si="0"/>
        <v>0</v>
      </c>
      <c r="O40" s="90"/>
    </row>
    <row r="41" spans="1:15">
      <c r="A41" s="37" t="s">
        <v>1721</v>
      </c>
      <c r="B41" s="31" t="s">
        <v>1741</v>
      </c>
      <c r="C41" s="48" t="s">
        <v>1742</v>
      </c>
      <c r="D41" s="73"/>
      <c r="E41" s="37" t="s">
        <v>669</v>
      </c>
      <c r="F41" s="53">
        <v>5</v>
      </c>
      <c r="G41" s="53">
        <v>140</v>
      </c>
      <c r="H41" s="74">
        <v>1.8919999999999999</v>
      </c>
      <c r="I41" s="25" t="s">
        <v>629</v>
      </c>
      <c r="J41" s="42" t="s">
        <v>1743</v>
      </c>
      <c r="K41" s="42" t="s">
        <v>1744</v>
      </c>
      <c r="L41" s="72">
        <f>VLOOKUP(C41,'New List Prices'!A:B,2,FALSE)</f>
        <v>87.54</v>
      </c>
      <c r="M41" s="72">
        <f t="shared" si="0"/>
        <v>0</v>
      </c>
      <c r="O41" s="90"/>
    </row>
    <row r="42" spans="1:15" s="35" customFormat="1" ht="15" customHeight="1">
      <c r="A42" s="33" t="s">
        <v>613</v>
      </c>
      <c r="B42" s="34" t="s">
        <v>614</v>
      </c>
      <c r="C42" s="34" t="s">
        <v>615</v>
      </c>
      <c r="D42" s="73" t="s">
        <v>648</v>
      </c>
      <c r="E42" s="35" t="s">
        <v>616</v>
      </c>
      <c r="F42" s="35" t="s">
        <v>617</v>
      </c>
      <c r="G42" s="35" t="s">
        <v>618</v>
      </c>
      <c r="H42" s="35" t="s">
        <v>619</v>
      </c>
      <c r="I42" s="35" t="s">
        <v>620</v>
      </c>
      <c r="J42" s="36" t="s">
        <v>1676</v>
      </c>
      <c r="K42" s="36" t="s">
        <v>622</v>
      </c>
      <c r="L42" s="36" t="s">
        <v>623</v>
      </c>
      <c r="M42" s="72" t="str">
        <f t="shared" si="0"/>
        <v>Invoice</v>
      </c>
      <c r="N42" s="27"/>
      <c r="O42" s="90"/>
    </row>
    <row r="43" spans="1:15">
      <c r="A43" s="37" t="s">
        <v>1745</v>
      </c>
      <c r="B43" s="31" t="s">
        <v>632</v>
      </c>
      <c r="C43" s="48" t="s">
        <v>1746</v>
      </c>
      <c r="D43" s="73"/>
      <c r="E43" s="37" t="s">
        <v>690</v>
      </c>
      <c r="F43" s="53">
        <v>50</v>
      </c>
      <c r="G43" s="53">
        <v>5600</v>
      </c>
      <c r="H43" s="74">
        <v>0.104</v>
      </c>
      <c r="I43" s="25" t="s">
        <v>629</v>
      </c>
      <c r="J43" s="42" t="s">
        <v>1747</v>
      </c>
      <c r="K43" s="42" t="s">
        <v>1748</v>
      </c>
      <c r="L43" s="72">
        <f>VLOOKUP(C43,'New List Prices'!A:B,2,FALSE)</f>
        <v>6.0699999999999994</v>
      </c>
      <c r="M43" s="72">
        <f t="shared" si="0"/>
        <v>0</v>
      </c>
      <c r="O43" s="90"/>
    </row>
    <row r="44" spans="1:15">
      <c r="A44" s="37" t="s">
        <v>1745</v>
      </c>
      <c r="B44" s="31" t="s">
        <v>693</v>
      </c>
      <c r="C44" s="48" t="s">
        <v>1749</v>
      </c>
      <c r="D44" s="73"/>
      <c r="E44" s="37" t="s">
        <v>690</v>
      </c>
      <c r="F44" s="53">
        <v>75</v>
      </c>
      <c r="G44" s="53">
        <v>6000</v>
      </c>
      <c r="H44" s="74">
        <v>0.1084</v>
      </c>
      <c r="I44" s="25" t="s">
        <v>629</v>
      </c>
      <c r="J44" s="42" t="s">
        <v>1750</v>
      </c>
      <c r="K44" s="42" t="s">
        <v>1751</v>
      </c>
      <c r="L44" s="72">
        <f>VLOOKUP(C44,'New List Prices'!A:B,2,FALSE)</f>
        <v>6.6</v>
      </c>
      <c r="M44" s="72">
        <f t="shared" si="0"/>
        <v>0</v>
      </c>
      <c r="O44" s="90"/>
    </row>
    <row r="45" spans="1:15" s="35" customFormat="1" ht="15" customHeight="1">
      <c r="A45" s="33" t="s">
        <v>613</v>
      </c>
      <c r="B45" s="34" t="s">
        <v>614</v>
      </c>
      <c r="C45" s="34" t="s">
        <v>615</v>
      </c>
      <c r="D45" s="73" t="s">
        <v>648</v>
      </c>
      <c r="E45" s="35" t="s">
        <v>616</v>
      </c>
      <c r="F45" s="35" t="s">
        <v>617</v>
      </c>
      <c r="G45" s="35" t="s">
        <v>618</v>
      </c>
      <c r="H45" s="35" t="s">
        <v>619</v>
      </c>
      <c r="I45" s="35" t="s">
        <v>620</v>
      </c>
      <c r="J45" s="36" t="s">
        <v>1676</v>
      </c>
      <c r="K45" s="36" t="s">
        <v>622</v>
      </c>
      <c r="L45" s="36" t="s">
        <v>623</v>
      </c>
      <c r="M45" s="72" t="str">
        <f t="shared" si="0"/>
        <v>Invoice</v>
      </c>
      <c r="N45" s="27"/>
      <c r="O45" s="90"/>
    </row>
    <row r="46" spans="1:15">
      <c r="A46" s="37" t="s">
        <v>1752</v>
      </c>
      <c r="B46" s="31" t="s">
        <v>693</v>
      </c>
      <c r="C46" s="48" t="s">
        <v>1753</v>
      </c>
      <c r="D46" s="73"/>
      <c r="E46" s="25" t="s">
        <v>699</v>
      </c>
      <c r="F46" s="53">
        <v>50</v>
      </c>
      <c r="G46" s="53">
        <v>5600</v>
      </c>
      <c r="H46" s="74">
        <v>0.12</v>
      </c>
      <c r="I46" s="25" t="s">
        <v>629</v>
      </c>
      <c r="J46" s="42" t="s">
        <v>1754</v>
      </c>
      <c r="K46" s="42" t="s">
        <v>1755</v>
      </c>
      <c r="L46" s="72">
        <f>VLOOKUP(C46,'New List Prices'!A:B,2,FALSE)</f>
        <v>6.5</v>
      </c>
      <c r="M46" s="72">
        <f t="shared" si="0"/>
        <v>0</v>
      </c>
      <c r="O46" s="90"/>
    </row>
    <row r="47" spans="1:15">
      <c r="A47" s="37" t="s">
        <v>1752</v>
      </c>
      <c r="B47" s="31" t="s">
        <v>632</v>
      </c>
      <c r="C47" s="48" t="s">
        <v>1753</v>
      </c>
      <c r="D47" s="73"/>
      <c r="E47" s="25" t="s">
        <v>699</v>
      </c>
      <c r="F47" s="53">
        <v>50</v>
      </c>
      <c r="G47" s="53">
        <v>5600</v>
      </c>
      <c r="H47" s="74">
        <v>0.12</v>
      </c>
      <c r="I47" s="25" t="s">
        <v>629</v>
      </c>
      <c r="J47" s="42" t="s">
        <v>1754</v>
      </c>
      <c r="K47" s="42" t="s">
        <v>1755</v>
      </c>
      <c r="L47" s="72">
        <f>VLOOKUP(C47,'New List Prices'!A:B,2,FALSE)</f>
        <v>6.5</v>
      </c>
      <c r="M47" s="72">
        <f t="shared" si="0"/>
        <v>0</v>
      </c>
      <c r="O47" s="90"/>
    </row>
    <row r="48" spans="1:15" s="35" customFormat="1" ht="15" customHeight="1">
      <c r="A48" s="33" t="s">
        <v>613</v>
      </c>
      <c r="B48" s="34" t="s">
        <v>614</v>
      </c>
      <c r="C48" s="34" t="s">
        <v>615</v>
      </c>
      <c r="D48" s="73" t="s">
        <v>648</v>
      </c>
      <c r="E48" s="35" t="s">
        <v>616</v>
      </c>
      <c r="F48" s="35" t="s">
        <v>617</v>
      </c>
      <c r="G48" s="35" t="s">
        <v>618</v>
      </c>
      <c r="H48" s="35" t="s">
        <v>619</v>
      </c>
      <c r="I48" s="35" t="s">
        <v>620</v>
      </c>
      <c r="J48" s="36" t="s">
        <v>1676</v>
      </c>
      <c r="K48" s="36" t="s">
        <v>622</v>
      </c>
      <c r="L48" s="36" t="s">
        <v>623</v>
      </c>
      <c r="M48" s="72" t="str">
        <f t="shared" si="0"/>
        <v>Invoice</v>
      </c>
      <c r="N48" s="27"/>
      <c r="O48" s="90"/>
    </row>
    <row r="49" spans="1:15">
      <c r="A49" s="37" t="s">
        <v>1756</v>
      </c>
      <c r="B49" s="31">
        <v>1.5</v>
      </c>
      <c r="C49" s="48" t="s">
        <v>1757</v>
      </c>
      <c r="D49" s="73"/>
      <c r="E49" s="25" t="s">
        <v>704</v>
      </c>
      <c r="F49" s="53">
        <v>50</v>
      </c>
      <c r="G49" s="53">
        <v>5600</v>
      </c>
      <c r="H49" s="74">
        <v>0.113</v>
      </c>
      <c r="I49" s="25" t="s">
        <v>629</v>
      </c>
      <c r="J49" s="42" t="s">
        <v>1758</v>
      </c>
      <c r="K49" s="42" t="s">
        <v>1759</v>
      </c>
      <c r="L49" s="72">
        <f>VLOOKUP(C49,'New List Prices'!A:B,2,FALSE)</f>
        <v>6.26</v>
      </c>
      <c r="M49" s="72">
        <f t="shared" si="0"/>
        <v>0</v>
      </c>
      <c r="O49" s="90"/>
    </row>
    <row r="50" spans="1:15">
      <c r="A50" s="37" t="s">
        <v>1756</v>
      </c>
      <c r="B50" s="31">
        <v>2</v>
      </c>
      <c r="C50" s="48" t="s">
        <v>1760</v>
      </c>
      <c r="D50" s="73"/>
      <c r="E50" s="25" t="s">
        <v>704</v>
      </c>
      <c r="F50" s="53">
        <v>25</v>
      </c>
      <c r="G50" s="53">
        <v>3600</v>
      </c>
      <c r="H50" s="74">
        <v>0.16800000000000001</v>
      </c>
      <c r="I50" s="25" t="s">
        <v>629</v>
      </c>
      <c r="J50" s="42" t="s">
        <v>1761</v>
      </c>
      <c r="K50" s="42" t="s">
        <v>1762</v>
      </c>
      <c r="L50" s="72">
        <f>VLOOKUP(C50,'New List Prices'!A:B,2,FALSE)</f>
        <v>33.01</v>
      </c>
      <c r="M50" s="72">
        <f t="shared" si="0"/>
        <v>0</v>
      </c>
      <c r="O50" s="90"/>
    </row>
    <row r="51" spans="1:15">
      <c r="A51" s="37" t="s">
        <v>1756</v>
      </c>
      <c r="B51" s="31" t="s">
        <v>693</v>
      </c>
      <c r="C51" s="48" t="s">
        <v>1763</v>
      </c>
      <c r="D51" s="73"/>
      <c r="E51" s="25" t="s">
        <v>704</v>
      </c>
      <c r="F51" s="53">
        <v>75</v>
      </c>
      <c r="G51" s="53">
        <v>6000</v>
      </c>
      <c r="H51" s="74">
        <v>0.114</v>
      </c>
      <c r="I51" s="25" t="s">
        <v>629</v>
      </c>
      <c r="J51" s="42" t="s">
        <v>1764</v>
      </c>
      <c r="K51" s="42" t="s">
        <v>1765</v>
      </c>
      <c r="L51" s="72">
        <f>VLOOKUP(C51,'New List Prices'!A:B,2,FALSE)</f>
        <v>7.87</v>
      </c>
      <c r="M51" s="72">
        <f t="shared" si="0"/>
        <v>0</v>
      </c>
      <c r="O51" s="90"/>
    </row>
    <row r="52" spans="1:15" s="35" customFormat="1" ht="15" customHeight="1">
      <c r="A52" s="33" t="s">
        <v>613</v>
      </c>
      <c r="B52" s="34" t="s">
        <v>614</v>
      </c>
      <c r="C52" s="34" t="s">
        <v>615</v>
      </c>
      <c r="D52" s="73" t="s">
        <v>648</v>
      </c>
      <c r="E52" s="35" t="s">
        <v>616</v>
      </c>
      <c r="F52" s="35" t="s">
        <v>617</v>
      </c>
      <c r="G52" s="35" t="s">
        <v>618</v>
      </c>
      <c r="H52" s="35" t="s">
        <v>619</v>
      </c>
      <c r="I52" s="35" t="s">
        <v>620</v>
      </c>
      <c r="J52" s="36" t="s">
        <v>1676</v>
      </c>
      <c r="K52" s="36" t="s">
        <v>622</v>
      </c>
      <c r="L52" s="36" t="s">
        <v>623</v>
      </c>
      <c r="M52" s="72" t="str">
        <f t="shared" si="0"/>
        <v>Invoice</v>
      </c>
      <c r="N52" s="27"/>
      <c r="O52" s="90"/>
    </row>
    <row r="53" spans="1:15">
      <c r="A53" s="37" t="s">
        <v>1766</v>
      </c>
      <c r="B53" s="31" t="s">
        <v>632</v>
      </c>
      <c r="C53" s="48" t="s">
        <v>1767</v>
      </c>
      <c r="D53" s="73"/>
      <c r="E53" s="25" t="s">
        <v>712</v>
      </c>
      <c r="F53" s="53">
        <v>50</v>
      </c>
      <c r="G53" s="53">
        <v>5600</v>
      </c>
      <c r="H53" s="74">
        <v>0.158</v>
      </c>
      <c r="I53" s="25" t="s">
        <v>629</v>
      </c>
      <c r="J53" s="42" t="s">
        <v>1768</v>
      </c>
      <c r="K53" s="42" t="s">
        <v>1769</v>
      </c>
      <c r="L53" s="72">
        <f>VLOOKUP(C53,'New List Prices'!A:B,2,FALSE)</f>
        <v>8.16</v>
      </c>
      <c r="M53" s="72">
        <f t="shared" si="0"/>
        <v>0</v>
      </c>
      <c r="O53" s="90"/>
    </row>
    <row r="54" spans="1:15">
      <c r="A54" s="37" t="s">
        <v>1766</v>
      </c>
      <c r="B54" s="31" t="s">
        <v>693</v>
      </c>
      <c r="C54" s="48" t="s">
        <v>1770</v>
      </c>
      <c r="D54" s="73"/>
      <c r="E54" s="25" t="s">
        <v>712</v>
      </c>
      <c r="F54" s="53">
        <v>100</v>
      </c>
      <c r="G54" s="53">
        <v>8000</v>
      </c>
      <c r="H54" s="74">
        <v>0.14399999999999999</v>
      </c>
      <c r="I54" s="25" t="s">
        <v>629</v>
      </c>
      <c r="J54" s="42" t="s">
        <v>1771</v>
      </c>
      <c r="K54" s="42" t="s">
        <v>1772</v>
      </c>
      <c r="L54" s="72">
        <f>VLOOKUP(C54,'New List Prices'!A:B,2,FALSE)</f>
        <v>8.26</v>
      </c>
      <c r="M54" s="72">
        <f t="shared" si="0"/>
        <v>0</v>
      </c>
      <c r="O54" s="90"/>
    </row>
    <row r="55" spans="1:15" s="35" customFormat="1" ht="15" customHeight="1">
      <c r="A55" s="33" t="s">
        <v>613</v>
      </c>
      <c r="B55" s="34" t="s">
        <v>614</v>
      </c>
      <c r="C55" s="34" t="s">
        <v>615</v>
      </c>
      <c r="D55" s="73" t="s">
        <v>648</v>
      </c>
      <c r="E55" s="35" t="s">
        <v>616</v>
      </c>
      <c r="F55" s="35" t="s">
        <v>617</v>
      </c>
      <c r="G55" s="35" t="s">
        <v>618</v>
      </c>
      <c r="H55" s="35" t="s">
        <v>619</v>
      </c>
      <c r="I55" s="35" t="s">
        <v>620</v>
      </c>
      <c r="J55" s="36" t="s">
        <v>1676</v>
      </c>
      <c r="K55" s="36" t="s">
        <v>622</v>
      </c>
      <c r="L55" s="36" t="s">
        <v>623</v>
      </c>
      <c r="M55" s="72" t="str">
        <f t="shared" si="0"/>
        <v>Invoice</v>
      </c>
      <c r="N55" s="27"/>
      <c r="O55" s="90"/>
    </row>
    <row r="56" spans="1:15">
      <c r="A56" s="37" t="s">
        <v>1773</v>
      </c>
      <c r="B56" s="31" t="s">
        <v>626</v>
      </c>
      <c r="C56" s="48" t="s">
        <v>1774</v>
      </c>
      <c r="D56" s="73"/>
      <c r="E56" s="37" t="s">
        <v>717</v>
      </c>
      <c r="F56" s="53">
        <v>50</v>
      </c>
      <c r="G56" s="53">
        <v>5600</v>
      </c>
      <c r="H56" s="74">
        <v>0.13</v>
      </c>
      <c r="I56" s="25" t="s">
        <v>629</v>
      </c>
      <c r="J56" s="42" t="s">
        <v>1775</v>
      </c>
      <c r="K56" s="42" t="s">
        <v>1776</v>
      </c>
      <c r="L56" s="72">
        <f>VLOOKUP(C56,'New List Prices'!A:B,2,FALSE)</f>
        <v>7.1099999999999994</v>
      </c>
      <c r="M56" s="72">
        <f t="shared" si="0"/>
        <v>0</v>
      </c>
      <c r="O56" s="90"/>
    </row>
    <row r="57" spans="1:15">
      <c r="A57" s="37" t="s">
        <v>1773</v>
      </c>
      <c r="B57" s="31" t="s">
        <v>632</v>
      </c>
      <c r="C57" s="48" t="s">
        <v>1777</v>
      </c>
      <c r="D57" s="73"/>
      <c r="E57" s="37" t="s">
        <v>717</v>
      </c>
      <c r="F57" s="53">
        <v>50</v>
      </c>
      <c r="G57" s="53">
        <v>5600</v>
      </c>
      <c r="H57" s="74">
        <v>0.111</v>
      </c>
      <c r="I57" s="25" t="s">
        <v>629</v>
      </c>
      <c r="J57" s="42" t="s">
        <v>1778</v>
      </c>
      <c r="K57" s="42" t="s">
        <v>1779</v>
      </c>
      <c r="L57" s="72">
        <f>VLOOKUP(C57,'New List Prices'!A:B,2,FALSE)</f>
        <v>5.7799999999999994</v>
      </c>
      <c r="M57" s="72">
        <f t="shared" si="0"/>
        <v>0</v>
      </c>
      <c r="O57" s="90"/>
    </row>
    <row r="58" spans="1:15">
      <c r="A58" s="37" t="s">
        <v>1773</v>
      </c>
      <c r="B58" s="31" t="s">
        <v>693</v>
      </c>
      <c r="C58" s="48" t="s">
        <v>1780</v>
      </c>
      <c r="D58" s="73"/>
      <c r="E58" s="37" t="s">
        <v>717</v>
      </c>
      <c r="F58" s="53">
        <v>50</v>
      </c>
      <c r="G58" s="53">
        <v>5600</v>
      </c>
      <c r="H58" s="74">
        <v>0.1134</v>
      </c>
      <c r="I58" s="25" t="s">
        <v>629</v>
      </c>
      <c r="J58" s="42" t="s">
        <v>1781</v>
      </c>
      <c r="K58" s="42" t="s">
        <v>1782</v>
      </c>
      <c r="L58" s="72">
        <f>VLOOKUP(C58,'New List Prices'!A:B,2,FALSE)</f>
        <v>5.8199999999999994</v>
      </c>
      <c r="M58" s="72">
        <f t="shared" si="0"/>
        <v>0</v>
      </c>
      <c r="O58" s="90"/>
    </row>
    <row r="59" spans="1:15" s="35" customFormat="1" ht="15" customHeight="1">
      <c r="A59" s="33" t="s">
        <v>613</v>
      </c>
      <c r="B59" s="34" t="s">
        <v>614</v>
      </c>
      <c r="C59" s="34" t="s">
        <v>615</v>
      </c>
      <c r="D59" s="73" t="s">
        <v>648</v>
      </c>
      <c r="E59" s="35" t="s">
        <v>616</v>
      </c>
      <c r="F59" s="35" t="s">
        <v>617</v>
      </c>
      <c r="G59" s="35" t="s">
        <v>618</v>
      </c>
      <c r="H59" s="35" t="s">
        <v>619</v>
      </c>
      <c r="I59" s="35" t="s">
        <v>620</v>
      </c>
      <c r="J59" s="36" t="s">
        <v>1676</v>
      </c>
      <c r="K59" s="36" t="s">
        <v>622</v>
      </c>
      <c r="L59" s="36" t="s">
        <v>623</v>
      </c>
      <c r="M59" s="72" t="str">
        <f t="shared" si="0"/>
        <v>Invoice</v>
      </c>
      <c r="N59" s="27"/>
      <c r="O59" s="90"/>
    </row>
    <row r="60" spans="1:15">
      <c r="A60" s="38" t="s">
        <v>1783</v>
      </c>
      <c r="B60" s="45" t="s">
        <v>632</v>
      </c>
      <c r="C60" s="45" t="s">
        <v>1784</v>
      </c>
      <c r="D60" s="73"/>
      <c r="E60" s="38" t="s">
        <v>1785</v>
      </c>
      <c r="F60" s="53">
        <v>50</v>
      </c>
      <c r="G60" s="53">
        <v>5600</v>
      </c>
      <c r="H60" s="74">
        <v>0.13450000000000001</v>
      </c>
      <c r="I60" s="25" t="s">
        <v>629</v>
      </c>
      <c r="J60" s="42" t="s">
        <v>1786</v>
      </c>
      <c r="K60" s="42" t="s">
        <v>1787</v>
      </c>
      <c r="L60" s="72">
        <f>VLOOKUP(C60,'New List Prices'!A:B,2,FALSE)</f>
        <v>6.64</v>
      </c>
      <c r="M60" s="72">
        <f t="shared" si="0"/>
        <v>0</v>
      </c>
      <c r="O60" s="90"/>
    </row>
    <row r="61" spans="1:15" s="35" customFormat="1" ht="15" customHeight="1">
      <c r="A61" s="33" t="s">
        <v>613</v>
      </c>
      <c r="B61" s="34" t="s">
        <v>614</v>
      </c>
      <c r="C61" s="34" t="s">
        <v>615</v>
      </c>
      <c r="D61" s="73" t="s">
        <v>648</v>
      </c>
      <c r="E61" s="35" t="s">
        <v>616</v>
      </c>
      <c r="F61" s="35" t="s">
        <v>617</v>
      </c>
      <c r="G61" s="35" t="s">
        <v>618</v>
      </c>
      <c r="H61" s="35" t="s">
        <v>619</v>
      </c>
      <c r="I61" s="35" t="s">
        <v>620</v>
      </c>
      <c r="J61" s="36" t="s">
        <v>1676</v>
      </c>
      <c r="K61" s="36" t="s">
        <v>622</v>
      </c>
      <c r="L61" s="36" t="s">
        <v>623</v>
      </c>
      <c r="M61" s="72" t="str">
        <f t="shared" si="0"/>
        <v>Invoice</v>
      </c>
      <c r="N61" s="27"/>
      <c r="O61" s="90"/>
    </row>
    <row r="62" spans="1:15">
      <c r="A62" s="37" t="s">
        <v>1788</v>
      </c>
      <c r="B62" s="31">
        <v>1.25</v>
      </c>
      <c r="C62" s="48" t="s">
        <v>1789</v>
      </c>
      <c r="D62" s="73"/>
      <c r="E62" s="25" t="s">
        <v>725</v>
      </c>
      <c r="F62" s="53">
        <v>50</v>
      </c>
      <c r="G62" s="53">
        <v>5600</v>
      </c>
      <c r="H62" s="74">
        <v>0.13</v>
      </c>
      <c r="I62" s="25" t="s">
        <v>629</v>
      </c>
      <c r="J62" s="42" t="s">
        <v>1790</v>
      </c>
      <c r="K62" s="42" t="s">
        <v>1791</v>
      </c>
      <c r="L62" s="72">
        <f>VLOOKUP(C62,'New List Prices'!A:B,2,FALSE)</f>
        <v>6.31</v>
      </c>
      <c r="M62" s="72">
        <f t="shared" si="0"/>
        <v>0</v>
      </c>
      <c r="O62" s="90"/>
    </row>
    <row r="63" spans="1:15">
      <c r="A63" s="37" t="s">
        <v>1788</v>
      </c>
      <c r="B63" s="31" t="s">
        <v>632</v>
      </c>
      <c r="C63" s="48" t="s">
        <v>1792</v>
      </c>
      <c r="D63" s="73"/>
      <c r="E63" s="25" t="s">
        <v>725</v>
      </c>
      <c r="F63" s="53">
        <v>50</v>
      </c>
      <c r="G63" s="53">
        <v>5600</v>
      </c>
      <c r="H63" s="74">
        <v>0.129</v>
      </c>
      <c r="I63" s="25" t="s">
        <v>629</v>
      </c>
      <c r="J63" s="42" t="s">
        <v>1793</v>
      </c>
      <c r="K63" s="42" t="s">
        <v>1794</v>
      </c>
      <c r="L63" s="72">
        <f>VLOOKUP(C63,'New List Prices'!A:B,2,FALSE)</f>
        <v>6.13</v>
      </c>
      <c r="M63" s="72">
        <f t="shared" si="0"/>
        <v>0</v>
      </c>
      <c r="O63" s="90"/>
    </row>
    <row r="64" spans="1:15">
      <c r="A64" s="37" t="s">
        <v>1788</v>
      </c>
      <c r="B64" s="31">
        <v>2</v>
      </c>
      <c r="C64" s="48" t="s">
        <v>1795</v>
      </c>
      <c r="D64" s="73"/>
      <c r="E64" s="25" t="s">
        <v>725</v>
      </c>
      <c r="F64" s="53">
        <v>25</v>
      </c>
      <c r="G64" s="53">
        <v>3600</v>
      </c>
      <c r="H64" s="74">
        <v>0.185</v>
      </c>
      <c r="I64" s="25" t="s">
        <v>629</v>
      </c>
      <c r="J64" s="42" t="s">
        <v>1796</v>
      </c>
      <c r="K64" s="42" t="s">
        <v>1797</v>
      </c>
      <c r="L64" s="72">
        <f>VLOOKUP(C64,'New List Prices'!A:B,2,FALSE)</f>
        <v>12.03</v>
      </c>
      <c r="M64" s="72">
        <f t="shared" si="0"/>
        <v>0</v>
      </c>
      <c r="O64" s="90"/>
    </row>
    <row r="65" spans="1:15">
      <c r="A65" s="37" t="s">
        <v>1788</v>
      </c>
      <c r="B65" s="31" t="s">
        <v>693</v>
      </c>
      <c r="C65" s="48" t="s">
        <v>1798</v>
      </c>
      <c r="D65" s="73"/>
      <c r="E65" s="25" t="s">
        <v>725</v>
      </c>
      <c r="F65" s="53">
        <v>50</v>
      </c>
      <c r="G65" s="53">
        <v>5600</v>
      </c>
      <c r="H65" s="74">
        <v>0.11899999999999999</v>
      </c>
      <c r="I65" s="25" t="s">
        <v>629</v>
      </c>
      <c r="J65" s="42" t="s">
        <v>1799</v>
      </c>
      <c r="K65" s="42" t="s">
        <v>1800</v>
      </c>
      <c r="L65" s="72">
        <f>VLOOKUP(C65,'New List Prices'!A:B,2,FALSE)</f>
        <v>6.06</v>
      </c>
      <c r="M65" s="72">
        <f t="shared" si="0"/>
        <v>0</v>
      </c>
      <c r="O65" s="90"/>
    </row>
    <row r="66" spans="1:15" s="35" customFormat="1" ht="15" customHeight="1">
      <c r="A66" s="33" t="s">
        <v>613</v>
      </c>
      <c r="B66" s="34" t="s">
        <v>614</v>
      </c>
      <c r="C66" s="34" t="s">
        <v>615</v>
      </c>
      <c r="D66" s="73" t="s">
        <v>648</v>
      </c>
      <c r="E66" s="35" t="s">
        <v>616</v>
      </c>
      <c r="F66" s="35" t="s">
        <v>617</v>
      </c>
      <c r="G66" s="35" t="s">
        <v>618</v>
      </c>
      <c r="H66" s="35" t="s">
        <v>619</v>
      </c>
      <c r="I66" s="35" t="s">
        <v>620</v>
      </c>
      <c r="J66" s="36" t="s">
        <v>1676</v>
      </c>
      <c r="K66" s="36" t="s">
        <v>622</v>
      </c>
      <c r="L66" s="36" t="s">
        <v>623</v>
      </c>
      <c r="M66" s="72" t="str">
        <f t="shared" si="0"/>
        <v>Invoice</v>
      </c>
      <c r="N66" s="27"/>
      <c r="O66" s="90"/>
    </row>
    <row r="67" spans="1:15">
      <c r="A67" s="37" t="s">
        <v>1801</v>
      </c>
      <c r="B67" s="31" t="s">
        <v>632</v>
      </c>
      <c r="C67" s="48" t="s">
        <v>1802</v>
      </c>
      <c r="D67" s="73"/>
      <c r="E67" s="25" t="s">
        <v>736</v>
      </c>
      <c r="F67" s="53">
        <v>50</v>
      </c>
      <c r="G67" s="53">
        <v>5600</v>
      </c>
      <c r="H67" s="74">
        <v>0.16500000000000001</v>
      </c>
      <c r="I67" s="25" t="s">
        <v>629</v>
      </c>
      <c r="J67" s="42" t="s">
        <v>1803</v>
      </c>
      <c r="K67" s="42" t="s">
        <v>1804</v>
      </c>
      <c r="L67" s="72">
        <f>VLOOKUP(C67,'New List Prices'!A:B,2,FALSE)</f>
        <v>8.18</v>
      </c>
      <c r="M67" s="72">
        <f t="shared" si="0"/>
        <v>0</v>
      </c>
      <c r="O67" s="90"/>
    </row>
    <row r="68" spans="1:15">
      <c r="A68" s="37" t="s">
        <v>1801</v>
      </c>
      <c r="B68" s="31" t="s">
        <v>693</v>
      </c>
      <c r="C68" s="48" t="s">
        <v>1805</v>
      </c>
      <c r="D68" s="73"/>
      <c r="E68" s="25" t="s">
        <v>736</v>
      </c>
      <c r="F68" s="53">
        <v>50</v>
      </c>
      <c r="G68" s="53">
        <v>5600</v>
      </c>
      <c r="H68" s="74">
        <v>0.14899999999999999</v>
      </c>
      <c r="I68" s="25" t="s">
        <v>629</v>
      </c>
      <c r="J68" s="42" t="s">
        <v>1806</v>
      </c>
      <c r="K68" s="42" t="s">
        <v>1807</v>
      </c>
      <c r="L68" s="72">
        <f>VLOOKUP(C68,'New List Prices'!A:B,2,FALSE)</f>
        <v>7.93</v>
      </c>
      <c r="M68" s="72">
        <f t="shared" si="0"/>
        <v>0</v>
      </c>
      <c r="O68" s="90"/>
    </row>
    <row r="69" spans="1:15" s="35" customFormat="1" ht="15" customHeight="1">
      <c r="A69" s="33" t="s">
        <v>613</v>
      </c>
      <c r="B69" s="34" t="s">
        <v>614</v>
      </c>
      <c r="C69" s="34" t="s">
        <v>615</v>
      </c>
      <c r="D69" s="73" t="s">
        <v>648</v>
      </c>
      <c r="E69" s="35" t="s">
        <v>616</v>
      </c>
      <c r="F69" s="35" t="s">
        <v>617</v>
      </c>
      <c r="G69" s="35" t="s">
        <v>618</v>
      </c>
      <c r="H69" s="35" t="s">
        <v>619</v>
      </c>
      <c r="I69" s="35" t="s">
        <v>620</v>
      </c>
      <c r="J69" s="36" t="s">
        <v>1676</v>
      </c>
      <c r="K69" s="36" t="s">
        <v>622</v>
      </c>
      <c r="L69" s="36" t="s">
        <v>623</v>
      </c>
      <c r="M69" s="72" t="str">
        <f t="shared" si="0"/>
        <v>Invoice</v>
      </c>
      <c r="N69" s="27"/>
      <c r="O69" s="90"/>
    </row>
    <row r="70" spans="1:15">
      <c r="A70" s="37" t="s">
        <v>1808</v>
      </c>
      <c r="B70" s="31" t="s">
        <v>632</v>
      </c>
      <c r="C70" s="48" t="s">
        <v>1809</v>
      </c>
      <c r="D70" s="73"/>
      <c r="E70" s="37" t="s">
        <v>741</v>
      </c>
      <c r="F70" s="53">
        <v>50</v>
      </c>
      <c r="G70" s="53">
        <v>7200</v>
      </c>
      <c r="H70" s="74">
        <v>8.5999999999999993E-2</v>
      </c>
      <c r="I70" s="25" t="s">
        <v>629</v>
      </c>
      <c r="J70" s="42" t="s">
        <v>1810</v>
      </c>
      <c r="K70" s="42" t="s">
        <v>1811</v>
      </c>
      <c r="L70" s="72">
        <f>VLOOKUP(C70,'New List Prices'!A:B,2,FALSE)</f>
        <v>3.75</v>
      </c>
      <c r="M70" s="72">
        <f t="shared" si="0"/>
        <v>0</v>
      </c>
      <c r="O70" s="90"/>
    </row>
    <row r="71" spans="1:15">
      <c r="A71" s="37" t="s">
        <v>1808</v>
      </c>
      <c r="B71" s="31">
        <v>2</v>
      </c>
      <c r="C71" s="48" t="s">
        <v>1812</v>
      </c>
      <c r="D71" s="73"/>
      <c r="E71" s="37" t="s">
        <v>741</v>
      </c>
      <c r="F71" s="53">
        <v>50</v>
      </c>
      <c r="G71" s="53">
        <v>4000</v>
      </c>
      <c r="H71" s="74">
        <v>0.13800000000000001</v>
      </c>
      <c r="I71" s="25" t="s">
        <v>629</v>
      </c>
      <c r="J71" s="42" t="s">
        <v>1813</v>
      </c>
      <c r="K71" s="42" t="s">
        <v>1814</v>
      </c>
      <c r="L71" s="72">
        <f>VLOOKUP(C71,'New List Prices'!A:B,2,FALSE)</f>
        <v>5.01</v>
      </c>
      <c r="M71" s="72">
        <f t="shared" si="0"/>
        <v>0</v>
      </c>
      <c r="O71" s="90"/>
    </row>
    <row r="72" spans="1:15">
      <c r="A72" s="37" t="s">
        <v>1808</v>
      </c>
      <c r="B72" s="31">
        <v>3</v>
      </c>
      <c r="C72" s="48" t="s">
        <v>1815</v>
      </c>
      <c r="D72" s="73"/>
      <c r="E72" s="37" t="s">
        <v>741</v>
      </c>
      <c r="F72" s="53">
        <v>25</v>
      </c>
      <c r="G72" s="53">
        <v>1225</v>
      </c>
      <c r="H72" s="74">
        <v>0.44600000000000001</v>
      </c>
      <c r="I72" s="25" t="s">
        <v>629</v>
      </c>
      <c r="J72" s="42" t="s">
        <v>1816</v>
      </c>
      <c r="K72" s="42" t="s">
        <v>1817</v>
      </c>
      <c r="L72" s="72">
        <f>VLOOKUP(C72,'New List Prices'!A:B,2,FALSE)</f>
        <v>13.44</v>
      </c>
      <c r="M72" s="72">
        <f t="shared" si="0"/>
        <v>0</v>
      </c>
      <c r="O72" s="90"/>
    </row>
    <row r="73" spans="1:15">
      <c r="A73" s="37" t="s">
        <v>1808</v>
      </c>
      <c r="B73" s="31">
        <v>4</v>
      </c>
      <c r="C73" s="48" t="s">
        <v>1818</v>
      </c>
      <c r="D73" s="73"/>
      <c r="E73" s="37" t="s">
        <v>741</v>
      </c>
      <c r="F73" s="53">
        <v>10</v>
      </c>
      <c r="G73" s="53">
        <v>560</v>
      </c>
      <c r="H73" s="74">
        <v>0.69499999999999995</v>
      </c>
      <c r="I73" s="25" t="s">
        <v>629</v>
      </c>
      <c r="J73" s="42" t="s">
        <v>1819</v>
      </c>
      <c r="K73" s="42" t="s">
        <v>1820</v>
      </c>
      <c r="L73" s="72">
        <f>VLOOKUP(C73,'New List Prices'!A:B,2,FALSE)</f>
        <v>22.080000000000002</v>
      </c>
      <c r="M73" s="72">
        <f t="shared" si="0"/>
        <v>0</v>
      </c>
      <c r="O73" s="90"/>
    </row>
    <row r="74" spans="1:15">
      <c r="A74" s="37" t="s">
        <v>1808</v>
      </c>
      <c r="B74" s="31">
        <v>6</v>
      </c>
      <c r="C74" s="48" t="s">
        <v>1821</v>
      </c>
      <c r="D74" s="73"/>
      <c r="E74" s="37" t="s">
        <v>741</v>
      </c>
      <c r="F74" s="53">
        <v>10</v>
      </c>
      <c r="G74" s="53">
        <v>280</v>
      </c>
      <c r="H74" s="74">
        <v>1.7569999999999999</v>
      </c>
      <c r="I74" s="25" t="s">
        <v>629</v>
      </c>
      <c r="J74" s="42" t="s">
        <v>1822</v>
      </c>
      <c r="K74" s="42" t="s">
        <v>1823</v>
      </c>
      <c r="L74" s="72">
        <f>VLOOKUP(C74,'New List Prices'!A:B,2,FALSE)</f>
        <v>62.86</v>
      </c>
      <c r="M74" s="72">
        <f t="shared" si="0"/>
        <v>0</v>
      </c>
      <c r="O74" s="90"/>
    </row>
    <row r="75" spans="1:15" s="35" customFormat="1" ht="15" customHeight="1">
      <c r="A75" s="33" t="s">
        <v>613</v>
      </c>
      <c r="B75" s="34" t="s">
        <v>614</v>
      </c>
      <c r="C75" s="34" t="s">
        <v>615</v>
      </c>
      <c r="D75" s="73" t="s">
        <v>648</v>
      </c>
      <c r="E75" s="35" t="s">
        <v>616</v>
      </c>
      <c r="F75" s="35" t="s">
        <v>617</v>
      </c>
      <c r="G75" s="35" t="s">
        <v>618</v>
      </c>
      <c r="H75" s="35" t="s">
        <v>619</v>
      </c>
      <c r="I75" s="35" t="s">
        <v>620</v>
      </c>
      <c r="J75" s="36" t="s">
        <v>1676</v>
      </c>
      <c r="K75" s="36" t="s">
        <v>622</v>
      </c>
      <c r="L75" s="36" t="s">
        <v>623</v>
      </c>
      <c r="M75" s="72" t="str">
        <f t="shared" si="0"/>
        <v>Invoice</v>
      </c>
      <c r="N75" s="27"/>
      <c r="O75" s="90"/>
    </row>
    <row r="76" spans="1:15">
      <c r="A76" s="38" t="s">
        <v>1824</v>
      </c>
      <c r="B76" s="45" t="s">
        <v>632</v>
      </c>
      <c r="C76" s="45" t="s">
        <v>1825</v>
      </c>
      <c r="D76" s="73"/>
      <c r="E76" s="38" t="s">
        <v>1826</v>
      </c>
      <c r="F76" s="53">
        <v>10</v>
      </c>
      <c r="G76" s="53">
        <v>4320</v>
      </c>
      <c r="H76" s="74">
        <v>0.115</v>
      </c>
      <c r="I76" s="25" t="s">
        <v>629</v>
      </c>
      <c r="J76" s="42" t="s">
        <v>1827</v>
      </c>
      <c r="K76" s="42" t="s">
        <v>1828</v>
      </c>
      <c r="L76" s="72">
        <f>VLOOKUP(C76,'New List Prices'!A:B,2,FALSE)</f>
        <v>13.56</v>
      </c>
      <c r="M76" s="72">
        <f t="shared" si="0"/>
        <v>0</v>
      </c>
      <c r="O76" s="90"/>
    </row>
    <row r="77" spans="1:15" s="35" customFormat="1" ht="15" customHeight="1">
      <c r="A77" s="33" t="s">
        <v>613</v>
      </c>
      <c r="B77" s="34" t="s">
        <v>614</v>
      </c>
      <c r="C77" s="34" t="s">
        <v>615</v>
      </c>
      <c r="D77" s="73" t="s">
        <v>648</v>
      </c>
      <c r="E77" s="35" t="s">
        <v>616</v>
      </c>
      <c r="F77" s="35" t="s">
        <v>617</v>
      </c>
      <c r="G77" s="35" t="s">
        <v>618</v>
      </c>
      <c r="H77" s="35" t="s">
        <v>619</v>
      </c>
      <c r="I77" s="35" t="s">
        <v>620</v>
      </c>
      <c r="J77" s="36" t="s">
        <v>1676</v>
      </c>
      <c r="K77" s="36" t="s">
        <v>622</v>
      </c>
      <c r="L77" s="36" t="s">
        <v>623</v>
      </c>
      <c r="M77" s="72" t="str">
        <f t="shared" si="0"/>
        <v>Invoice</v>
      </c>
      <c r="N77" s="27"/>
      <c r="O77" s="90"/>
    </row>
    <row r="78" spans="1:15">
      <c r="A78" s="37" t="s">
        <v>1829</v>
      </c>
      <c r="B78" s="31" t="s">
        <v>632</v>
      </c>
      <c r="C78" s="48" t="s">
        <v>1830</v>
      </c>
      <c r="D78" s="73"/>
      <c r="E78" s="37" t="s">
        <v>755</v>
      </c>
      <c r="F78" s="53">
        <v>50</v>
      </c>
      <c r="G78" s="53">
        <v>5600</v>
      </c>
      <c r="H78" s="74">
        <v>0.152</v>
      </c>
      <c r="I78" s="25" t="s">
        <v>629</v>
      </c>
      <c r="J78" s="42" t="s">
        <v>1831</v>
      </c>
      <c r="K78" s="42" t="s">
        <v>1832</v>
      </c>
      <c r="L78" s="72">
        <f>VLOOKUP(C78,'New List Prices'!A:B,2,FALSE)</f>
        <v>6.52</v>
      </c>
      <c r="M78" s="72">
        <f t="shared" si="0"/>
        <v>0</v>
      </c>
      <c r="O78" s="90"/>
    </row>
    <row r="79" spans="1:15">
      <c r="A79" s="37" t="s">
        <v>1829</v>
      </c>
      <c r="B79" s="31">
        <v>2</v>
      </c>
      <c r="C79" s="48" t="s">
        <v>1833</v>
      </c>
      <c r="D79" s="73"/>
      <c r="E79" s="37" t="s">
        <v>755</v>
      </c>
      <c r="F79" s="53">
        <v>50</v>
      </c>
      <c r="G79" s="53">
        <v>2800</v>
      </c>
      <c r="H79" s="74">
        <v>0.20599999999999999</v>
      </c>
      <c r="I79" s="25" t="s">
        <v>629</v>
      </c>
      <c r="J79" s="42" t="s">
        <v>1834</v>
      </c>
      <c r="K79" s="42" t="s">
        <v>1835</v>
      </c>
      <c r="L79" s="72">
        <f>VLOOKUP(C79,'New List Prices'!A:B,2,FALSE)</f>
        <v>8.129999999999999</v>
      </c>
      <c r="M79" s="72">
        <f t="shared" si="0"/>
        <v>0</v>
      </c>
      <c r="O79" s="90"/>
    </row>
    <row r="80" spans="1:15">
      <c r="A80" s="37" t="s">
        <v>1829</v>
      </c>
      <c r="B80" s="31">
        <v>3</v>
      </c>
      <c r="C80" s="48" t="s">
        <v>1836</v>
      </c>
      <c r="D80" s="73"/>
      <c r="E80" s="37" t="s">
        <v>755</v>
      </c>
      <c r="F80" s="53">
        <v>25</v>
      </c>
      <c r="G80" s="53">
        <v>875</v>
      </c>
      <c r="H80" s="74">
        <v>0.66400000000000003</v>
      </c>
      <c r="I80" s="25" t="s">
        <v>629</v>
      </c>
      <c r="J80" s="42" t="s">
        <v>1837</v>
      </c>
      <c r="K80" s="42" t="s">
        <v>1838</v>
      </c>
      <c r="L80" s="72">
        <f>VLOOKUP(C80,'New List Prices'!A:B,2,FALSE)</f>
        <v>18.990000000000002</v>
      </c>
      <c r="M80" s="72">
        <f t="shared" si="0"/>
        <v>0</v>
      </c>
      <c r="O80" s="90"/>
    </row>
    <row r="81" spans="1:15">
      <c r="A81" s="37" t="s">
        <v>1829</v>
      </c>
      <c r="B81" s="31">
        <v>4</v>
      </c>
      <c r="C81" s="48" t="s">
        <v>1839</v>
      </c>
      <c r="D81" s="73"/>
      <c r="E81" s="37" t="s">
        <v>755</v>
      </c>
      <c r="F81" s="53">
        <v>10</v>
      </c>
      <c r="G81" s="53">
        <v>560</v>
      </c>
      <c r="H81" s="74">
        <v>1.073</v>
      </c>
      <c r="I81" s="25" t="s">
        <v>629</v>
      </c>
      <c r="J81" s="42" t="s">
        <v>1840</v>
      </c>
      <c r="K81" s="42" t="s">
        <v>1841</v>
      </c>
      <c r="L81" s="72">
        <f>VLOOKUP(C81,'New List Prices'!A:B,2,FALSE)</f>
        <v>30.3</v>
      </c>
      <c r="M81" s="72">
        <f t="shared" si="0"/>
        <v>0</v>
      </c>
      <c r="O81" s="90"/>
    </row>
    <row r="82" spans="1:15">
      <c r="A82" s="37" t="s">
        <v>1829</v>
      </c>
      <c r="B82" s="31">
        <v>6</v>
      </c>
      <c r="C82" s="48" t="s">
        <v>1842</v>
      </c>
      <c r="D82" s="73"/>
      <c r="E82" s="37" t="s">
        <v>755</v>
      </c>
      <c r="F82" s="53">
        <v>10</v>
      </c>
      <c r="G82" s="53">
        <v>180</v>
      </c>
      <c r="H82" s="74">
        <v>2.5950000000000002</v>
      </c>
      <c r="I82" s="25" t="s">
        <v>629</v>
      </c>
      <c r="J82" s="42" t="s">
        <v>1843</v>
      </c>
      <c r="K82" s="42" t="s">
        <v>1844</v>
      </c>
      <c r="L82" s="72">
        <f>VLOOKUP(C82,'New List Prices'!A:B,2,FALSE)</f>
        <v>88.98</v>
      </c>
      <c r="M82" s="72">
        <f t="shared" si="0"/>
        <v>0</v>
      </c>
      <c r="O82" s="90"/>
    </row>
    <row r="83" spans="1:15" s="35" customFormat="1" ht="15" customHeight="1">
      <c r="A83" s="33" t="s">
        <v>613</v>
      </c>
      <c r="B83" s="34" t="s">
        <v>614</v>
      </c>
      <c r="C83" s="34" t="s">
        <v>615</v>
      </c>
      <c r="D83" s="73" t="s">
        <v>648</v>
      </c>
      <c r="E83" s="35" t="s">
        <v>616</v>
      </c>
      <c r="F83" s="35" t="s">
        <v>617</v>
      </c>
      <c r="G83" s="35" t="s">
        <v>618</v>
      </c>
      <c r="H83" s="35" t="s">
        <v>619</v>
      </c>
      <c r="I83" s="35" t="s">
        <v>620</v>
      </c>
      <c r="J83" s="36" t="s">
        <v>1676</v>
      </c>
      <c r="K83" s="36" t="s">
        <v>622</v>
      </c>
      <c r="L83" s="36" t="s">
        <v>623</v>
      </c>
      <c r="M83" s="72" t="str">
        <f t="shared" ref="M83:M146" si="1">IF(C83="Part Number","Invoice",ROUND(L83*$B$17,4))</f>
        <v>Invoice</v>
      </c>
      <c r="N83" s="27"/>
      <c r="O83" s="90"/>
    </row>
    <row r="84" spans="1:15">
      <c r="A84" s="37" t="s">
        <v>1845</v>
      </c>
      <c r="B84" s="31" t="s">
        <v>632</v>
      </c>
      <c r="C84" s="48" t="s">
        <v>1846</v>
      </c>
      <c r="D84" s="73"/>
      <c r="E84" s="37" t="s">
        <v>769</v>
      </c>
      <c r="F84" s="53">
        <v>50</v>
      </c>
      <c r="G84" s="53">
        <v>7200</v>
      </c>
      <c r="H84" s="74">
        <v>0.06</v>
      </c>
      <c r="I84" s="25" t="s">
        <v>629</v>
      </c>
      <c r="J84" s="42" t="s">
        <v>1847</v>
      </c>
      <c r="K84" s="42" t="s">
        <v>1848</v>
      </c>
      <c r="L84" s="72">
        <f>VLOOKUP(C84,'New List Prices'!A:B,2,FALSE)</f>
        <v>2.78</v>
      </c>
      <c r="M84" s="72">
        <f t="shared" si="1"/>
        <v>0</v>
      </c>
      <c r="O84" s="90"/>
    </row>
    <row r="85" spans="1:15">
      <c r="A85" s="37" t="s">
        <v>1845</v>
      </c>
      <c r="B85" s="31">
        <v>2</v>
      </c>
      <c r="C85" s="48" t="s">
        <v>1849</v>
      </c>
      <c r="D85" s="73"/>
      <c r="E85" s="37" t="s">
        <v>769</v>
      </c>
      <c r="F85" s="53">
        <v>50</v>
      </c>
      <c r="G85" s="53">
        <v>7200</v>
      </c>
      <c r="H85" s="74">
        <v>8.6999999999999994E-2</v>
      </c>
      <c r="I85" s="25" t="s">
        <v>629</v>
      </c>
      <c r="J85" s="42" t="s">
        <v>1850</v>
      </c>
      <c r="K85" s="42" t="s">
        <v>1851</v>
      </c>
      <c r="L85" s="72">
        <f>VLOOKUP(C85,'New List Prices'!A:B,2,FALSE)</f>
        <v>3.1199999999999997</v>
      </c>
      <c r="M85" s="72">
        <f t="shared" si="1"/>
        <v>0</v>
      </c>
      <c r="O85" s="90"/>
    </row>
    <row r="86" spans="1:15">
      <c r="A86" s="37" t="s">
        <v>1845</v>
      </c>
      <c r="B86" s="31">
        <v>3</v>
      </c>
      <c r="C86" s="48" t="s">
        <v>1852</v>
      </c>
      <c r="D86" s="73"/>
      <c r="E86" s="37" t="s">
        <v>769</v>
      </c>
      <c r="F86" s="53">
        <v>25</v>
      </c>
      <c r="G86" s="53">
        <v>3600</v>
      </c>
      <c r="H86" s="74">
        <v>0.218</v>
      </c>
      <c r="I86" s="25" t="s">
        <v>629</v>
      </c>
      <c r="J86" s="42" t="s">
        <v>1853</v>
      </c>
      <c r="K86" s="42" t="s">
        <v>1854</v>
      </c>
      <c r="L86" s="72">
        <f>VLOOKUP(C86,'New List Prices'!A:B,2,FALSE)</f>
        <v>5.55</v>
      </c>
      <c r="M86" s="72">
        <f t="shared" si="1"/>
        <v>0</v>
      </c>
      <c r="O86" s="90"/>
    </row>
    <row r="87" spans="1:15">
      <c r="A87" s="37" t="s">
        <v>1845</v>
      </c>
      <c r="B87" s="31">
        <v>4</v>
      </c>
      <c r="C87" s="48" t="s">
        <v>1855</v>
      </c>
      <c r="D87" s="73"/>
      <c r="E87" s="37" t="s">
        <v>769</v>
      </c>
      <c r="F87" s="53">
        <v>30</v>
      </c>
      <c r="G87" s="53">
        <v>2400</v>
      </c>
      <c r="H87" s="74">
        <v>0.378</v>
      </c>
      <c r="I87" s="25" t="s">
        <v>629</v>
      </c>
      <c r="J87" s="42" t="s">
        <v>1856</v>
      </c>
      <c r="K87" s="42" t="s">
        <v>1857</v>
      </c>
      <c r="L87" s="72">
        <f>VLOOKUP(C87,'New List Prices'!A:B,2,FALSE)</f>
        <v>8.23</v>
      </c>
      <c r="M87" s="72">
        <f t="shared" si="1"/>
        <v>0</v>
      </c>
      <c r="O87" s="90"/>
    </row>
    <row r="88" spans="1:15">
      <c r="A88" s="37" t="s">
        <v>1845</v>
      </c>
      <c r="B88" s="31">
        <v>6</v>
      </c>
      <c r="C88" s="48" t="s">
        <v>1858</v>
      </c>
      <c r="D88" s="73"/>
      <c r="E88" s="37" t="s">
        <v>769</v>
      </c>
      <c r="F88" s="53">
        <v>10</v>
      </c>
      <c r="G88" s="53">
        <v>800</v>
      </c>
      <c r="H88" s="74">
        <v>0.73</v>
      </c>
      <c r="I88" s="25" t="s">
        <v>629</v>
      </c>
      <c r="J88" s="42" t="s">
        <v>1859</v>
      </c>
      <c r="K88" s="42" t="s">
        <v>1860</v>
      </c>
      <c r="L88" s="72">
        <f>VLOOKUP(C88,'New List Prices'!A:B,2,FALSE)</f>
        <v>26.12</v>
      </c>
      <c r="M88" s="72">
        <f t="shared" si="1"/>
        <v>0</v>
      </c>
      <c r="O88" s="90"/>
    </row>
    <row r="89" spans="1:15" s="35" customFormat="1" ht="15" customHeight="1">
      <c r="A89" s="33" t="s">
        <v>613</v>
      </c>
      <c r="B89" s="34" t="s">
        <v>614</v>
      </c>
      <c r="C89" s="34" t="s">
        <v>615</v>
      </c>
      <c r="D89" s="73" t="s">
        <v>648</v>
      </c>
      <c r="E89" s="35" t="s">
        <v>616</v>
      </c>
      <c r="F89" s="35" t="s">
        <v>617</v>
      </c>
      <c r="G89" s="35" t="s">
        <v>618</v>
      </c>
      <c r="H89" s="35" t="s">
        <v>619</v>
      </c>
      <c r="I89" s="35" t="s">
        <v>620</v>
      </c>
      <c r="J89" s="36" t="s">
        <v>1676</v>
      </c>
      <c r="K89" s="36" t="s">
        <v>622</v>
      </c>
      <c r="L89" s="36" t="s">
        <v>623</v>
      </c>
      <c r="M89" s="72" t="str">
        <f t="shared" si="1"/>
        <v>Invoice</v>
      </c>
      <c r="N89" s="27"/>
      <c r="O89" s="90"/>
    </row>
    <row r="90" spans="1:15">
      <c r="A90" s="37" t="s">
        <v>1861</v>
      </c>
      <c r="B90" s="31" t="s">
        <v>693</v>
      </c>
      <c r="C90" s="48" t="s">
        <v>1862</v>
      </c>
      <c r="D90" s="73"/>
      <c r="E90" s="37" t="s">
        <v>793</v>
      </c>
      <c r="F90" s="53">
        <v>100</v>
      </c>
      <c r="G90" s="53">
        <v>14400</v>
      </c>
      <c r="H90" s="74">
        <v>3.3000000000000002E-2</v>
      </c>
      <c r="I90" s="25" t="s">
        <v>629</v>
      </c>
      <c r="J90" s="42" t="s">
        <v>1863</v>
      </c>
      <c r="K90" s="42" t="s">
        <v>1864</v>
      </c>
      <c r="L90" s="72">
        <f>VLOOKUP(C90,'New List Prices'!A:B,2,FALSE)</f>
        <v>6.18</v>
      </c>
      <c r="M90" s="72">
        <f t="shared" si="1"/>
        <v>0</v>
      </c>
      <c r="O90" s="90"/>
    </row>
    <row r="91" spans="1:15">
      <c r="A91" s="37" t="s">
        <v>1861</v>
      </c>
      <c r="B91" s="31" t="s">
        <v>796</v>
      </c>
      <c r="C91" s="48" t="s">
        <v>1865</v>
      </c>
      <c r="D91" s="73"/>
      <c r="E91" s="37" t="s">
        <v>793</v>
      </c>
      <c r="F91" s="53">
        <v>50</v>
      </c>
      <c r="G91" s="53">
        <v>7200</v>
      </c>
      <c r="H91" s="74">
        <v>0.154</v>
      </c>
      <c r="I91" s="25" t="s">
        <v>629</v>
      </c>
      <c r="J91" s="42" t="s">
        <v>1866</v>
      </c>
      <c r="K91" s="42" t="s">
        <v>1867</v>
      </c>
      <c r="L91" s="72">
        <f>VLOOKUP(C91,'New List Prices'!A:B,2,FALSE)</f>
        <v>7.3999999999999995</v>
      </c>
      <c r="M91" s="72">
        <f t="shared" si="1"/>
        <v>0</v>
      </c>
      <c r="O91" s="90"/>
    </row>
    <row r="92" spans="1:15">
      <c r="A92" s="37" t="s">
        <v>1861</v>
      </c>
      <c r="B92" s="31" t="s">
        <v>667</v>
      </c>
      <c r="C92" s="48" t="s">
        <v>1868</v>
      </c>
      <c r="D92" s="73"/>
      <c r="E92" s="37" t="s">
        <v>793</v>
      </c>
      <c r="F92" s="53">
        <v>50</v>
      </c>
      <c r="G92" s="53">
        <v>7200</v>
      </c>
      <c r="H92" s="74">
        <v>8.2000000000000003E-2</v>
      </c>
      <c r="I92" s="25" t="s">
        <v>629</v>
      </c>
      <c r="J92" s="42" t="s">
        <v>1869</v>
      </c>
      <c r="K92" s="42" t="s">
        <v>1870</v>
      </c>
      <c r="L92" s="72">
        <f>VLOOKUP(C92,'New List Prices'!A:B,2,FALSE)</f>
        <v>2.6999999999999997</v>
      </c>
      <c r="M92" s="72">
        <f t="shared" si="1"/>
        <v>0</v>
      </c>
      <c r="O92" s="90"/>
    </row>
    <row r="93" spans="1:15">
      <c r="A93" s="37" t="s">
        <v>1861</v>
      </c>
      <c r="B93" s="31" t="s">
        <v>672</v>
      </c>
      <c r="C93" s="48" t="s">
        <v>1871</v>
      </c>
      <c r="D93" s="73"/>
      <c r="E93" s="37" t="s">
        <v>793</v>
      </c>
      <c r="F93" s="53">
        <v>30</v>
      </c>
      <c r="G93" s="53">
        <v>2400</v>
      </c>
      <c r="H93" s="74">
        <v>0.28899999999999998</v>
      </c>
      <c r="I93" s="25" t="s">
        <v>629</v>
      </c>
      <c r="J93" s="42" t="s">
        <v>1872</v>
      </c>
      <c r="K93" s="42" t="s">
        <v>1873</v>
      </c>
      <c r="L93" s="72">
        <f>VLOOKUP(C93,'New List Prices'!A:B,2,FALSE)</f>
        <v>12.93</v>
      </c>
      <c r="M93" s="72">
        <f t="shared" si="1"/>
        <v>0</v>
      </c>
      <c r="O93" s="90"/>
    </row>
    <row r="94" spans="1:15">
      <c r="A94" s="37" t="s">
        <v>1861</v>
      </c>
      <c r="B94" s="31" t="s">
        <v>676</v>
      </c>
      <c r="C94" s="48" t="s">
        <v>1874</v>
      </c>
      <c r="D94" s="73"/>
      <c r="E94" s="37" t="s">
        <v>793</v>
      </c>
      <c r="F94" s="53">
        <v>30</v>
      </c>
      <c r="G94" s="53">
        <v>2400</v>
      </c>
      <c r="H94" s="74">
        <v>0.29499999999999998</v>
      </c>
      <c r="I94" s="25" t="s">
        <v>629</v>
      </c>
      <c r="J94" s="42" t="s">
        <v>1875</v>
      </c>
      <c r="K94" s="42" t="s">
        <v>1876</v>
      </c>
      <c r="L94" s="72">
        <f>VLOOKUP(C94,'New List Prices'!A:B,2,FALSE)</f>
        <v>6.83</v>
      </c>
      <c r="M94" s="72">
        <f t="shared" si="1"/>
        <v>0</v>
      </c>
      <c r="O94" s="90"/>
    </row>
    <row r="95" spans="1:15">
      <c r="A95" s="37" t="s">
        <v>1861</v>
      </c>
      <c r="B95" s="31" t="s">
        <v>680</v>
      </c>
      <c r="C95" s="48" t="s">
        <v>1877</v>
      </c>
      <c r="D95" s="73"/>
      <c r="E95" s="37" t="s">
        <v>793</v>
      </c>
      <c r="F95" s="53">
        <v>30</v>
      </c>
      <c r="G95" s="53">
        <v>1470</v>
      </c>
      <c r="H95" s="74">
        <v>0.53900000000000003</v>
      </c>
      <c r="I95" s="25" t="s">
        <v>629</v>
      </c>
      <c r="J95" s="42" t="s">
        <v>1878</v>
      </c>
      <c r="K95" s="42" t="s">
        <v>1879</v>
      </c>
      <c r="L95" s="72">
        <f>VLOOKUP(C95,'New List Prices'!A:B,2,FALSE)</f>
        <v>22.48</v>
      </c>
      <c r="M95" s="72">
        <f t="shared" si="1"/>
        <v>0</v>
      </c>
      <c r="O95" s="90"/>
    </row>
    <row r="96" spans="1:15">
      <c r="A96" s="37" t="s">
        <v>1861</v>
      </c>
      <c r="B96" s="31" t="s">
        <v>684</v>
      </c>
      <c r="C96" s="48" t="s">
        <v>1880</v>
      </c>
      <c r="D96" s="73"/>
      <c r="E96" s="37" t="s">
        <v>793</v>
      </c>
      <c r="F96" s="53">
        <v>30</v>
      </c>
      <c r="G96" s="53">
        <v>1470</v>
      </c>
      <c r="H96" s="74">
        <v>0.44400000000000001</v>
      </c>
      <c r="I96" s="25" t="s">
        <v>629</v>
      </c>
      <c r="J96" s="42" t="s">
        <v>1881</v>
      </c>
      <c r="K96" s="42" t="s">
        <v>1882</v>
      </c>
      <c r="L96" s="72">
        <f>VLOOKUP(C96,'New List Prices'!A:B,2,FALSE)</f>
        <v>11.61</v>
      </c>
      <c r="M96" s="72">
        <f t="shared" si="1"/>
        <v>0</v>
      </c>
      <c r="O96" s="90"/>
    </row>
    <row r="97" spans="1:15" s="35" customFormat="1" ht="15" customHeight="1">
      <c r="A97" s="33" t="s">
        <v>613</v>
      </c>
      <c r="B97" s="34" t="s">
        <v>614</v>
      </c>
      <c r="C97" s="34" t="s">
        <v>615</v>
      </c>
      <c r="D97" s="73" t="s">
        <v>648</v>
      </c>
      <c r="E97" s="35" t="s">
        <v>616</v>
      </c>
      <c r="F97" s="35" t="s">
        <v>617</v>
      </c>
      <c r="G97" s="35" t="s">
        <v>618</v>
      </c>
      <c r="H97" s="35" t="s">
        <v>619</v>
      </c>
      <c r="I97" s="35" t="s">
        <v>620</v>
      </c>
      <c r="J97" s="36" t="s">
        <v>1676</v>
      </c>
      <c r="K97" s="36" t="s">
        <v>622</v>
      </c>
      <c r="L97" s="36" t="s">
        <v>623</v>
      </c>
      <c r="M97" s="72" t="str">
        <f t="shared" si="1"/>
        <v>Invoice</v>
      </c>
      <c r="N97" s="27"/>
      <c r="O97" s="90"/>
    </row>
    <row r="98" spans="1:15">
      <c r="A98" s="37" t="s">
        <v>1883</v>
      </c>
      <c r="B98" s="31" t="s">
        <v>816</v>
      </c>
      <c r="C98" s="48" t="s">
        <v>1884</v>
      </c>
      <c r="D98" s="73"/>
      <c r="E98" s="37" t="s">
        <v>818</v>
      </c>
      <c r="F98" s="53">
        <v>10</v>
      </c>
      <c r="G98" s="53">
        <v>490</v>
      </c>
      <c r="H98" s="74">
        <v>1.9159999999999999</v>
      </c>
      <c r="I98" s="25" t="s">
        <v>629</v>
      </c>
      <c r="J98" s="42" t="s">
        <v>1885</v>
      </c>
      <c r="K98" s="42" t="s">
        <v>1886</v>
      </c>
      <c r="L98" s="72">
        <f>VLOOKUP(C98,'New List Prices'!A:B,2,FALSE)</f>
        <v>57.71</v>
      </c>
      <c r="M98" s="72">
        <f t="shared" si="1"/>
        <v>0</v>
      </c>
      <c r="O98" s="90"/>
    </row>
    <row r="99" spans="1:15">
      <c r="A99" s="37" t="s">
        <v>1883</v>
      </c>
      <c r="B99" s="31" t="s">
        <v>1887</v>
      </c>
      <c r="C99" s="45" t="s">
        <v>1888</v>
      </c>
      <c r="D99" s="73"/>
      <c r="E99" s="37" t="s">
        <v>818</v>
      </c>
      <c r="F99" s="53">
        <v>1</v>
      </c>
      <c r="G99" s="53">
        <v>144</v>
      </c>
      <c r="H99" s="74">
        <v>4.2690000000000001</v>
      </c>
      <c r="I99" s="25" t="s">
        <v>629</v>
      </c>
      <c r="J99" s="42" t="s">
        <v>1889</v>
      </c>
      <c r="K99" s="42" t="s">
        <v>1890</v>
      </c>
      <c r="L99" s="72">
        <f>VLOOKUP(C99,'New List Prices'!A:B,2,FALSE)</f>
        <v>112.98</v>
      </c>
      <c r="M99" s="72">
        <f t="shared" si="1"/>
        <v>0</v>
      </c>
      <c r="O99" s="90"/>
    </row>
    <row r="100" spans="1:15" s="35" customFormat="1" ht="15" customHeight="1">
      <c r="A100" s="33" t="s">
        <v>613</v>
      </c>
      <c r="B100" s="34" t="s">
        <v>614</v>
      </c>
      <c r="C100" s="34" t="s">
        <v>615</v>
      </c>
      <c r="D100" s="73" t="s">
        <v>648</v>
      </c>
      <c r="E100" s="35" t="s">
        <v>616</v>
      </c>
      <c r="F100" s="35" t="s">
        <v>617</v>
      </c>
      <c r="G100" s="35" t="s">
        <v>618</v>
      </c>
      <c r="H100" s="35" t="s">
        <v>619</v>
      </c>
      <c r="I100" s="35" t="s">
        <v>620</v>
      </c>
      <c r="J100" s="36" t="s">
        <v>1676</v>
      </c>
      <c r="K100" s="36" t="s">
        <v>622</v>
      </c>
      <c r="L100" s="36" t="s">
        <v>623</v>
      </c>
      <c r="M100" s="72" t="str">
        <f t="shared" si="1"/>
        <v>Invoice</v>
      </c>
      <c r="N100" s="27"/>
      <c r="O100" s="90"/>
    </row>
    <row r="101" spans="1:15">
      <c r="A101" s="37" t="s">
        <v>1891</v>
      </c>
      <c r="B101" s="31" t="s">
        <v>667</v>
      </c>
      <c r="C101" s="48" t="s">
        <v>1892</v>
      </c>
      <c r="D101" s="73"/>
      <c r="E101" s="37" t="s">
        <v>1893</v>
      </c>
      <c r="F101" s="53">
        <v>50</v>
      </c>
      <c r="G101" s="53">
        <v>7200</v>
      </c>
      <c r="H101" s="74">
        <v>0.1176</v>
      </c>
      <c r="I101" s="25" t="s">
        <v>629</v>
      </c>
      <c r="J101" s="42" t="s">
        <v>1894</v>
      </c>
      <c r="K101" s="42" t="s">
        <v>1895</v>
      </c>
      <c r="L101" s="72">
        <f>VLOOKUP(C101,'New List Prices'!A:B,2,FALSE)</f>
        <v>16.680000000000003</v>
      </c>
      <c r="M101" s="72">
        <f t="shared" si="1"/>
        <v>0</v>
      </c>
      <c r="O101" s="90"/>
    </row>
    <row r="102" spans="1:15" s="35" customFormat="1" ht="15" customHeight="1">
      <c r="A102" s="33" t="s">
        <v>613</v>
      </c>
      <c r="B102" s="34" t="s">
        <v>614</v>
      </c>
      <c r="C102" s="34" t="s">
        <v>615</v>
      </c>
      <c r="D102" s="73" t="s">
        <v>648</v>
      </c>
      <c r="E102" s="35" t="s">
        <v>616</v>
      </c>
      <c r="F102" s="35" t="s">
        <v>617</v>
      </c>
      <c r="G102" s="35" t="s">
        <v>618</v>
      </c>
      <c r="H102" s="35" t="s">
        <v>619</v>
      </c>
      <c r="I102" s="35" t="s">
        <v>620</v>
      </c>
      <c r="J102" s="36" t="s">
        <v>1676</v>
      </c>
      <c r="K102" s="36" t="s">
        <v>622</v>
      </c>
      <c r="L102" s="36" t="s">
        <v>623</v>
      </c>
      <c r="M102" s="72" t="str">
        <f t="shared" si="1"/>
        <v>Invoice</v>
      </c>
      <c r="N102" s="27"/>
      <c r="O102" s="90"/>
    </row>
    <row r="103" spans="1:15">
      <c r="A103" s="37" t="s">
        <v>1896</v>
      </c>
      <c r="B103" s="31" t="s">
        <v>626</v>
      </c>
      <c r="C103" s="48" t="s">
        <v>1897</v>
      </c>
      <c r="D103" s="73"/>
      <c r="E103" s="37" t="s">
        <v>828</v>
      </c>
      <c r="F103" s="53">
        <v>50</v>
      </c>
      <c r="G103" s="53">
        <v>7200</v>
      </c>
      <c r="H103" s="74">
        <v>8.4000000000000005E-2</v>
      </c>
      <c r="I103" s="25" t="s">
        <v>629</v>
      </c>
      <c r="J103" s="42" t="s">
        <v>1898</v>
      </c>
      <c r="K103" s="42" t="s">
        <v>1899</v>
      </c>
      <c r="L103" s="72">
        <f>VLOOKUP(C103,'New List Prices'!A:B,2,FALSE)</f>
        <v>9.27</v>
      </c>
      <c r="M103" s="72">
        <f t="shared" si="1"/>
        <v>0</v>
      </c>
      <c r="O103" s="90"/>
    </row>
    <row r="104" spans="1:15">
      <c r="A104" s="37" t="s">
        <v>1896</v>
      </c>
      <c r="B104" s="31" t="s">
        <v>632</v>
      </c>
      <c r="C104" s="48" t="s">
        <v>1900</v>
      </c>
      <c r="D104" s="73"/>
      <c r="E104" s="37" t="s">
        <v>828</v>
      </c>
      <c r="F104" s="53">
        <v>50</v>
      </c>
      <c r="G104" s="53">
        <v>5600</v>
      </c>
      <c r="H104" s="74">
        <v>8.5000000000000006E-2</v>
      </c>
      <c r="I104" s="25" t="s">
        <v>629</v>
      </c>
      <c r="J104" s="42" t="s">
        <v>1901</v>
      </c>
      <c r="K104" s="42" t="s">
        <v>1902</v>
      </c>
      <c r="L104" s="72">
        <f>VLOOKUP(C104,'New List Prices'!A:B,2,FALSE)</f>
        <v>2.9499999999999997</v>
      </c>
      <c r="M104" s="72">
        <f t="shared" si="1"/>
        <v>0</v>
      </c>
      <c r="O104" s="90"/>
    </row>
    <row r="105" spans="1:15">
      <c r="A105" s="37" t="s">
        <v>1896</v>
      </c>
      <c r="B105" s="31">
        <v>2</v>
      </c>
      <c r="C105" s="48" t="s">
        <v>1903</v>
      </c>
      <c r="D105" s="73"/>
      <c r="E105" s="37" t="s">
        <v>828</v>
      </c>
      <c r="F105" s="53">
        <v>50</v>
      </c>
      <c r="G105" s="53">
        <v>5600</v>
      </c>
      <c r="H105" s="74">
        <v>0.11799999999999999</v>
      </c>
      <c r="I105" s="25" t="s">
        <v>629</v>
      </c>
      <c r="J105" s="42" t="s">
        <v>1904</v>
      </c>
      <c r="K105" s="42" t="s">
        <v>1905</v>
      </c>
      <c r="L105" s="72">
        <f>VLOOKUP(C105,'New List Prices'!A:B,2,FALSE)</f>
        <v>3.96</v>
      </c>
      <c r="M105" s="72">
        <f t="shared" si="1"/>
        <v>0</v>
      </c>
      <c r="O105" s="90"/>
    </row>
    <row r="106" spans="1:15">
      <c r="A106" s="37" t="s">
        <v>1896</v>
      </c>
      <c r="B106" s="31">
        <v>3</v>
      </c>
      <c r="C106" s="48" t="s">
        <v>1906</v>
      </c>
      <c r="D106" s="73"/>
      <c r="E106" s="37" t="s">
        <v>828</v>
      </c>
      <c r="F106" s="53">
        <v>25</v>
      </c>
      <c r="G106" s="53">
        <v>1400</v>
      </c>
      <c r="H106" s="74">
        <v>0.378</v>
      </c>
      <c r="I106" s="25" t="s">
        <v>629</v>
      </c>
      <c r="J106" s="42" t="s">
        <v>1907</v>
      </c>
      <c r="K106" s="42" t="s">
        <v>1908</v>
      </c>
      <c r="L106" s="72">
        <f>VLOOKUP(C106,'New List Prices'!A:B,2,FALSE)</f>
        <v>11.06</v>
      </c>
      <c r="M106" s="72">
        <f t="shared" si="1"/>
        <v>0</v>
      </c>
      <c r="O106" s="90"/>
    </row>
    <row r="107" spans="1:15">
      <c r="A107" s="37" t="s">
        <v>1896</v>
      </c>
      <c r="B107" s="31">
        <v>4</v>
      </c>
      <c r="C107" s="48" t="s">
        <v>1909</v>
      </c>
      <c r="D107" s="73"/>
      <c r="E107" s="37" t="s">
        <v>828</v>
      </c>
      <c r="F107" s="53">
        <v>25</v>
      </c>
      <c r="G107" s="53">
        <v>875</v>
      </c>
      <c r="H107" s="74">
        <v>0.60699999999999998</v>
      </c>
      <c r="I107" s="25" t="s">
        <v>629</v>
      </c>
      <c r="J107" s="42" t="s">
        <v>1910</v>
      </c>
      <c r="K107" s="42" t="s">
        <v>1911</v>
      </c>
      <c r="L107" s="72">
        <f>VLOOKUP(C107,'New List Prices'!A:B,2,FALSE)</f>
        <v>25.040000000000003</v>
      </c>
      <c r="M107" s="72">
        <f t="shared" si="1"/>
        <v>0</v>
      </c>
      <c r="O107" s="90"/>
    </row>
    <row r="108" spans="1:15">
      <c r="A108" s="37" t="s">
        <v>1896</v>
      </c>
      <c r="B108" s="31" t="s">
        <v>1912</v>
      </c>
      <c r="C108" s="48" t="s">
        <v>1913</v>
      </c>
      <c r="D108" s="73"/>
      <c r="E108" s="37" t="s">
        <v>828</v>
      </c>
      <c r="F108" s="53">
        <v>25</v>
      </c>
      <c r="G108" s="53">
        <v>3600</v>
      </c>
      <c r="H108" s="74">
        <v>9.2999999999999999E-2</v>
      </c>
      <c r="I108" s="25" t="s">
        <v>629</v>
      </c>
      <c r="J108" s="42" t="s">
        <v>1914</v>
      </c>
      <c r="K108" s="42" t="s">
        <v>1915</v>
      </c>
      <c r="L108" s="72">
        <f>VLOOKUP(C108,'New List Prices'!A:B,2,FALSE)</f>
        <v>4.2699999999999996</v>
      </c>
      <c r="M108" s="72">
        <f t="shared" si="1"/>
        <v>0</v>
      </c>
      <c r="O108" s="90"/>
    </row>
    <row r="109" spans="1:15" s="35" customFormat="1" ht="15" customHeight="1">
      <c r="A109" s="33" t="s">
        <v>613</v>
      </c>
      <c r="B109" s="34" t="s">
        <v>614</v>
      </c>
      <c r="C109" s="34" t="s">
        <v>615</v>
      </c>
      <c r="D109" s="73" t="s">
        <v>648</v>
      </c>
      <c r="E109" s="35" t="s">
        <v>616</v>
      </c>
      <c r="F109" s="35" t="s">
        <v>617</v>
      </c>
      <c r="G109" s="35" t="s">
        <v>618</v>
      </c>
      <c r="H109" s="35" t="s">
        <v>619</v>
      </c>
      <c r="I109" s="35" t="s">
        <v>620</v>
      </c>
      <c r="J109" s="36" t="s">
        <v>1676</v>
      </c>
      <c r="K109" s="36" t="s">
        <v>622</v>
      </c>
      <c r="L109" s="36" t="s">
        <v>623</v>
      </c>
      <c r="M109" s="72" t="str">
        <f t="shared" si="1"/>
        <v>Invoice</v>
      </c>
      <c r="N109" s="27"/>
      <c r="O109" s="90"/>
    </row>
    <row r="110" spans="1:15">
      <c r="A110" s="37" t="s">
        <v>1916</v>
      </c>
      <c r="B110" s="31">
        <v>4</v>
      </c>
      <c r="C110" s="48" t="s">
        <v>1917</v>
      </c>
      <c r="D110" s="73"/>
      <c r="E110" s="37" t="s">
        <v>1918</v>
      </c>
      <c r="F110" s="53">
        <v>25</v>
      </c>
      <c r="G110" s="53">
        <v>2800</v>
      </c>
      <c r="H110" s="74">
        <v>0.36249999999999999</v>
      </c>
      <c r="I110" s="25" t="s">
        <v>629</v>
      </c>
      <c r="J110" s="42" t="s">
        <v>1919</v>
      </c>
      <c r="K110" s="42" t="s">
        <v>1920</v>
      </c>
      <c r="L110" s="72">
        <f>VLOOKUP(C110,'New List Prices'!A:B,2,FALSE)</f>
        <v>13.69</v>
      </c>
      <c r="M110" s="72">
        <f t="shared" si="1"/>
        <v>0</v>
      </c>
      <c r="O110" s="90"/>
    </row>
    <row r="111" spans="1:15">
      <c r="A111" s="37" t="s">
        <v>1916</v>
      </c>
      <c r="B111" s="31">
        <v>2</v>
      </c>
      <c r="C111" s="48" t="s">
        <v>1921</v>
      </c>
      <c r="D111" s="73"/>
      <c r="E111" s="25" t="s">
        <v>1922</v>
      </c>
      <c r="F111" s="53">
        <v>25</v>
      </c>
      <c r="G111" s="53">
        <v>7200</v>
      </c>
      <c r="H111" s="74">
        <v>8.5000000000000006E-2</v>
      </c>
      <c r="I111" s="25" t="s">
        <v>629</v>
      </c>
      <c r="J111" s="42" t="s">
        <v>1923</v>
      </c>
      <c r="K111" s="42" t="s">
        <v>1924</v>
      </c>
      <c r="L111" s="72">
        <f>VLOOKUP(C111,'New List Prices'!A:B,2,FALSE)</f>
        <v>10.08</v>
      </c>
      <c r="M111" s="72">
        <f t="shared" si="1"/>
        <v>0</v>
      </c>
      <c r="O111" s="90"/>
    </row>
    <row r="112" spans="1:15">
      <c r="A112" s="37" t="s">
        <v>1916</v>
      </c>
      <c r="B112" s="31">
        <v>3</v>
      </c>
      <c r="C112" s="48" t="s">
        <v>1925</v>
      </c>
      <c r="D112" s="73"/>
      <c r="E112" s="25" t="s">
        <v>1922</v>
      </c>
      <c r="F112" s="53">
        <v>50</v>
      </c>
      <c r="G112" s="53">
        <v>5600</v>
      </c>
      <c r="H112" s="74">
        <v>0.245</v>
      </c>
      <c r="I112" s="25" t="s">
        <v>629</v>
      </c>
      <c r="J112" s="42" t="s">
        <v>1926</v>
      </c>
      <c r="K112" s="42" t="s">
        <v>1927</v>
      </c>
      <c r="L112" s="72">
        <f>VLOOKUP(C112,'New List Prices'!A:B,2,FALSE)</f>
        <v>11.73</v>
      </c>
      <c r="M112" s="72">
        <f t="shared" si="1"/>
        <v>0</v>
      </c>
      <c r="O112" s="90"/>
    </row>
    <row r="113" spans="1:15" s="35" customFormat="1" ht="15" customHeight="1">
      <c r="A113" s="33" t="s">
        <v>613</v>
      </c>
      <c r="B113" s="34" t="s">
        <v>614</v>
      </c>
      <c r="C113" s="34" t="s">
        <v>615</v>
      </c>
      <c r="D113" s="73" t="s">
        <v>648</v>
      </c>
      <c r="E113" s="35" t="s">
        <v>616</v>
      </c>
      <c r="F113" s="35" t="s">
        <v>617</v>
      </c>
      <c r="G113" s="35" t="s">
        <v>618</v>
      </c>
      <c r="H113" s="35" t="s">
        <v>619</v>
      </c>
      <c r="I113" s="35" t="s">
        <v>620</v>
      </c>
      <c r="J113" s="36" t="s">
        <v>1676</v>
      </c>
      <c r="K113" s="36" t="s">
        <v>622</v>
      </c>
      <c r="L113" s="36" t="s">
        <v>623</v>
      </c>
      <c r="M113" s="72" t="str">
        <f t="shared" si="1"/>
        <v>Invoice</v>
      </c>
      <c r="N113" s="27"/>
      <c r="O113" s="90"/>
    </row>
    <row r="114" spans="1:15">
      <c r="A114" s="37" t="s">
        <v>1928</v>
      </c>
      <c r="B114" s="31" t="s">
        <v>632</v>
      </c>
      <c r="C114" s="48" t="s">
        <v>1929</v>
      </c>
      <c r="D114" s="73"/>
      <c r="E114" s="37" t="s">
        <v>855</v>
      </c>
      <c r="F114" s="53">
        <v>50</v>
      </c>
      <c r="G114" s="53">
        <v>7200</v>
      </c>
      <c r="H114" s="74">
        <v>7.6999999999999999E-2</v>
      </c>
      <c r="I114" s="25" t="s">
        <v>629</v>
      </c>
      <c r="J114" s="42" t="s">
        <v>1930</v>
      </c>
      <c r="K114" s="42" t="s">
        <v>1931</v>
      </c>
      <c r="L114" s="72">
        <f>VLOOKUP(C114,'New List Prices'!A:B,2,FALSE)</f>
        <v>12.74</v>
      </c>
      <c r="M114" s="72">
        <f t="shared" si="1"/>
        <v>0</v>
      </c>
      <c r="O114" s="90"/>
    </row>
    <row r="115" spans="1:15">
      <c r="A115" s="37" t="s">
        <v>1928</v>
      </c>
      <c r="B115" s="31">
        <v>2</v>
      </c>
      <c r="C115" s="48" t="s">
        <v>1932</v>
      </c>
      <c r="D115" s="73"/>
      <c r="E115" s="37" t="s">
        <v>855</v>
      </c>
      <c r="F115" s="53">
        <v>25</v>
      </c>
      <c r="G115" s="53">
        <v>3600</v>
      </c>
      <c r="H115" s="74">
        <v>0.153</v>
      </c>
      <c r="I115" s="25" t="s">
        <v>629</v>
      </c>
      <c r="J115" s="42" t="s">
        <v>1933</v>
      </c>
      <c r="K115" s="42" t="s">
        <v>1934</v>
      </c>
      <c r="L115" s="72">
        <f>VLOOKUP(C115,'New List Prices'!A:B,2,FALSE)</f>
        <v>14.209999999999999</v>
      </c>
      <c r="M115" s="72">
        <f t="shared" si="1"/>
        <v>0</v>
      </c>
      <c r="O115" s="90"/>
    </row>
    <row r="116" spans="1:15" ht="14.25" customHeight="1">
      <c r="A116" s="37" t="s">
        <v>1928</v>
      </c>
      <c r="B116" s="31">
        <v>3</v>
      </c>
      <c r="C116" s="48" t="s">
        <v>1935</v>
      </c>
      <c r="D116" s="73"/>
      <c r="E116" s="37" t="s">
        <v>855</v>
      </c>
      <c r="F116" s="53">
        <v>25</v>
      </c>
      <c r="G116" s="53">
        <v>1225</v>
      </c>
      <c r="H116" s="74">
        <v>0.3725</v>
      </c>
      <c r="I116" s="25" t="s">
        <v>629</v>
      </c>
      <c r="J116" s="42" t="s">
        <v>1936</v>
      </c>
      <c r="K116" s="42" t="s">
        <v>1937</v>
      </c>
      <c r="L116" s="72">
        <f>VLOOKUP(C116,'New List Prices'!A:B,2,FALSE)</f>
        <v>26.020000000000003</v>
      </c>
      <c r="M116" s="72">
        <f t="shared" si="1"/>
        <v>0</v>
      </c>
      <c r="O116" s="90"/>
    </row>
    <row r="117" spans="1:15">
      <c r="A117" s="37" t="s">
        <v>1928</v>
      </c>
      <c r="B117" s="31" t="s">
        <v>693</v>
      </c>
      <c r="C117" s="48" t="s">
        <v>1938</v>
      </c>
      <c r="D117" s="73"/>
      <c r="E117" s="37" t="s">
        <v>855</v>
      </c>
      <c r="F117" s="53">
        <v>100</v>
      </c>
      <c r="G117" s="53">
        <v>8000</v>
      </c>
      <c r="H117" s="74">
        <v>9.9000000000000005E-2</v>
      </c>
      <c r="I117" s="25" t="s">
        <v>629</v>
      </c>
      <c r="J117" s="42" t="s">
        <v>1939</v>
      </c>
      <c r="K117" s="42" t="s">
        <v>1940</v>
      </c>
      <c r="L117" s="72">
        <f>VLOOKUP(C117,'New List Prices'!A:B,2,FALSE)</f>
        <v>11.66</v>
      </c>
      <c r="M117" s="72">
        <f t="shared" si="1"/>
        <v>0</v>
      </c>
      <c r="O117" s="90"/>
    </row>
    <row r="118" spans="1:15" s="35" customFormat="1" ht="15" customHeight="1">
      <c r="A118" s="33" t="s">
        <v>613</v>
      </c>
      <c r="B118" s="34" t="s">
        <v>614</v>
      </c>
      <c r="C118" s="34" t="s">
        <v>615</v>
      </c>
      <c r="D118" s="73" t="s">
        <v>648</v>
      </c>
      <c r="E118" s="35" t="s">
        <v>616</v>
      </c>
      <c r="F118" s="35" t="s">
        <v>617</v>
      </c>
      <c r="G118" s="35" t="s">
        <v>618</v>
      </c>
      <c r="H118" s="35" t="s">
        <v>619</v>
      </c>
      <c r="I118" s="35" t="s">
        <v>620</v>
      </c>
      <c r="J118" s="36" t="s">
        <v>1676</v>
      </c>
      <c r="K118" s="36" t="s">
        <v>622</v>
      </c>
      <c r="L118" s="36" t="s">
        <v>623</v>
      </c>
      <c r="M118" s="72" t="str">
        <f t="shared" si="1"/>
        <v>Invoice</v>
      </c>
      <c r="N118" s="27"/>
      <c r="O118" s="90"/>
    </row>
    <row r="119" spans="1:15">
      <c r="A119" s="37" t="s">
        <v>1941</v>
      </c>
      <c r="B119" s="31" t="s">
        <v>632</v>
      </c>
      <c r="C119" s="48" t="s">
        <v>1942</v>
      </c>
      <c r="D119" s="73"/>
      <c r="E119" s="37" t="s">
        <v>1943</v>
      </c>
      <c r="F119" s="53">
        <v>10</v>
      </c>
      <c r="G119" s="53">
        <v>2160</v>
      </c>
      <c r="H119" s="74">
        <v>0.20100000000000001</v>
      </c>
      <c r="I119" s="25" t="s">
        <v>629</v>
      </c>
      <c r="J119" s="42" t="s">
        <v>1944</v>
      </c>
      <c r="K119" s="42" t="s">
        <v>1945</v>
      </c>
      <c r="L119" s="72">
        <f>VLOOKUP(C119,'New List Prices'!A:B,2,FALSE)</f>
        <v>8.57</v>
      </c>
      <c r="M119" s="72">
        <f t="shared" si="1"/>
        <v>0</v>
      </c>
      <c r="O119" s="90"/>
    </row>
    <row r="120" spans="1:15" s="35" customFormat="1" ht="15" customHeight="1">
      <c r="A120" s="33" t="s">
        <v>613</v>
      </c>
      <c r="B120" s="34" t="s">
        <v>614</v>
      </c>
      <c r="C120" s="34" t="s">
        <v>615</v>
      </c>
      <c r="D120" s="73" t="s">
        <v>648</v>
      </c>
      <c r="E120" s="35" t="s">
        <v>616</v>
      </c>
      <c r="F120" s="35" t="s">
        <v>617</v>
      </c>
      <c r="G120" s="35" t="s">
        <v>618</v>
      </c>
      <c r="H120" s="35" t="s">
        <v>619</v>
      </c>
      <c r="I120" s="35" t="s">
        <v>620</v>
      </c>
      <c r="J120" s="36" t="s">
        <v>1676</v>
      </c>
      <c r="K120" s="36" t="s">
        <v>622</v>
      </c>
      <c r="L120" s="36" t="s">
        <v>623</v>
      </c>
      <c r="M120" s="72" t="str">
        <f t="shared" si="1"/>
        <v>Invoice</v>
      </c>
      <c r="N120" s="27"/>
      <c r="O120" s="90"/>
    </row>
    <row r="121" spans="1:15">
      <c r="A121" s="37" t="s">
        <v>1946</v>
      </c>
      <c r="B121" s="31" t="s">
        <v>632</v>
      </c>
      <c r="C121" s="48" t="s">
        <v>1947</v>
      </c>
      <c r="D121" s="73"/>
      <c r="E121" s="37" t="s">
        <v>873</v>
      </c>
      <c r="F121" s="53">
        <v>10</v>
      </c>
      <c r="G121" s="53">
        <v>2880</v>
      </c>
      <c r="H121" s="74">
        <v>8.4000000000000005E-2</v>
      </c>
      <c r="I121" s="25" t="s">
        <v>629</v>
      </c>
      <c r="J121" s="42" t="s">
        <v>1948</v>
      </c>
      <c r="K121" s="42" t="s">
        <v>1949</v>
      </c>
      <c r="L121" s="72">
        <f>VLOOKUP(C121,'New List Prices'!A:B,2,FALSE)</f>
        <v>6.25</v>
      </c>
      <c r="M121" s="72">
        <f t="shared" si="1"/>
        <v>0</v>
      </c>
      <c r="O121" s="90"/>
    </row>
    <row r="122" spans="1:15">
      <c r="A122" s="37" t="s">
        <v>1946</v>
      </c>
      <c r="B122" s="31">
        <v>2</v>
      </c>
      <c r="C122" s="48" t="s">
        <v>1950</v>
      </c>
      <c r="D122" s="73"/>
      <c r="E122" s="37" t="s">
        <v>873</v>
      </c>
      <c r="F122" s="53">
        <v>5</v>
      </c>
      <c r="G122" s="53">
        <v>1800</v>
      </c>
      <c r="H122" s="74">
        <v>0.126</v>
      </c>
      <c r="I122" s="25" t="s">
        <v>629</v>
      </c>
      <c r="J122" s="42" t="s">
        <v>1951</v>
      </c>
      <c r="K122" s="42" t="s">
        <v>1952</v>
      </c>
      <c r="L122" s="72">
        <f>VLOOKUP(C122,'New List Prices'!A:B,2,FALSE)</f>
        <v>10.43</v>
      </c>
      <c r="M122" s="72">
        <f t="shared" si="1"/>
        <v>0</v>
      </c>
      <c r="O122" s="90"/>
    </row>
    <row r="123" spans="1:15">
      <c r="A123" s="37" t="s">
        <v>1946</v>
      </c>
      <c r="B123" s="31">
        <v>3</v>
      </c>
      <c r="C123" s="48" t="s">
        <v>1953</v>
      </c>
      <c r="D123" s="73"/>
      <c r="E123" s="37" t="s">
        <v>873</v>
      </c>
      <c r="F123" s="53">
        <v>10</v>
      </c>
      <c r="G123" s="53">
        <v>1440</v>
      </c>
      <c r="H123" s="74">
        <v>0.44600000000000001</v>
      </c>
      <c r="I123" s="25" t="s">
        <v>629</v>
      </c>
      <c r="J123" s="42" t="s">
        <v>1954</v>
      </c>
      <c r="K123" s="42" t="s">
        <v>1955</v>
      </c>
      <c r="L123" s="72">
        <f>VLOOKUP(C123,'New List Prices'!A:B,2,FALSE)</f>
        <v>17.430000000000003</v>
      </c>
      <c r="M123" s="72">
        <f t="shared" si="1"/>
        <v>0</v>
      </c>
      <c r="O123" s="90"/>
    </row>
    <row r="124" spans="1:15">
      <c r="A124" s="37" t="s">
        <v>1946</v>
      </c>
      <c r="B124" s="31">
        <v>4</v>
      </c>
      <c r="C124" s="48" t="s">
        <v>1956</v>
      </c>
      <c r="D124" s="73"/>
      <c r="E124" s="37" t="s">
        <v>873</v>
      </c>
      <c r="F124" s="53">
        <v>5</v>
      </c>
      <c r="G124" s="53">
        <v>560</v>
      </c>
      <c r="H124" s="74">
        <v>0.68600000000000005</v>
      </c>
      <c r="I124" s="25" t="s">
        <v>629</v>
      </c>
      <c r="J124" s="42" t="s">
        <v>1957</v>
      </c>
      <c r="K124" s="42" t="s">
        <v>1958</v>
      </c>
      <c r="L124" s="72">
        <f>VLOOKUP(C124,'New List Prices'!A:B,2,FALSE)</f>
        <v>24.87</v>
      </c>
      <c r="M124" s="72">
        <f t="shared" si="1"/>
        <v>0</v>
      </c>
      <c r="O124" s="90"/>
    </row>
    <row r="125" spans="1:15">
      <c r="A125" s="37" t="s">
        <v>1946</v>
      </c>
      <c r="B125" s="31">
        <v>6</v>
      </c>
      <c r="C125" s="48" t="s">
        <v>1959</v>
      </c>
      <c r="D125" s="73"/>
      <c r="E125" s="37" t="s">
        <v>873</v>
      </c>
      <c r="F125" s="53">
        <v>5</v>
      </c>
      <c r="G125" s="53">
        <v>175</v>
      </c>
      <c r="H125" s="74">
        <v>1.7549999999999999</v>
      </c>
      <c r="I125" s="25" t="s">
        <v>629</v>
      </c>
      <c r="J125" s="42" t="s">
        <v>1960</v>
      </c>
      <c r="K125" s="42" t="s">
        <v>1961</v>
      </c>
      <c r="L125" s="72">
        <f>VLOOKUP(C125,'New List Prices'!A:B,2,FALSE)</f>
        <v>62.79</v>
      </c>
      <c r="M125" s="72">
        <f t="shared" si="1"/>
        <v>0</v>
      </c>
      <c r="O125" s="90"/>
    </row>
    <row r="126" spans="1:15">
      <c r="A126" s="37" t="s">
        <v>1946</v>
      </c>
      <c r="B126" s="31">
        <v>8</v>
      </c>
      <c r="C126" s="48" t="s">
        <v>1962</v>
      </c>
      <c r="D126" s="73"/>
      <c r="E126" s="37" t="s">
        <v>873</v>
      </c>
      <c r="F126" s="53">
        <v>3</v>
      </c>
      <c r="G126" s="53">
        <v>105</v>
      </c>
      <c r="H126" s="74">
        <v>4.3113999999999999</v>
      </c>
      <c r="I126" s="25" t="s">
        <v>629</v>
      </c>
      <c r="J126" s="42" t="s">
        <v>1963</v>
      </c>
      <c r="K126" s="42" t="s">
        <v>1964</v>
      </c>
      <c r="L126" s="72">
        <f>VLOOKUP(C126,'New List Prices'!A:B,2,FALSE)</f>
        <v>168.79</v>
      </c>
      <c r="M126" s="72">
        <f t="shared" si="1"/>
        <v>0</v>
      </c>
      <c r="O126" s="90"/>
    </row>
    <row r="127" spans="1:15" s="35" customFormat="1" ht="15" customHeight="1">
      <c r="A127" s="33" t="s">
        <v>613</v>
      </c>
      <c r="B127" s="34" t="s">
        <v>614</v>
      </c>
      <c r="C127" s="34" t="s">
        <v>615</v>
      </c>
      <c r="D127" s="73" t="s">
        <v>648</v>
      </c>
      <c r="E127" s="35" t="s">
        <v>616</v>
      </c>
      <c r="F127" s="35" t="s">
        <v>617</v>
      </c>
      <c r="G127" s="35" t="s">
        <v>618</v>
      </c>
      <c r="H127" s="35" t="s">
        <v>619</v>
      </c>
      <c r="I127" s="35" t="s">
        <v>620</v>
      </c>
      <c r="J127" s="36" t="s">
        <v>1676</v>
      </c>
      <c r="K127" s="36" t="s">
        <v>622</v>
      </c>
      <c r="L127" s="36" t="s">
        <v>623</v>
      </c>
      <c r="M127" s="72" t="str">
        <f t="shared" si="1"/>
        <v>Invoice</v>
      </c>
      <c r="N127" s="27"/>
      <c r="O127" s="90"/>
    </row>
    <row r="128" spans="1:15">
      <c r="A128" s="37" t="s">
        <v>1965</v>
      </c>
      <c r="B128" s="31">
        <v>3</v>
      </c>
      <c r="C128" s="48" t="s">
        <v>1966</v>
      </c>
      <c r="D128" s="73"/>
      <c r="E128" s="38" t="s">
        <v>1967</v>
      </c>
      <c r="F128" s="53">
        <v>10</v>
      </c>
      <c r="G128" s="53">
        <v>800</v>
      </c>
      <c r="H128" s="74">
        <v>0.59699999999999998</v>
      </c>
      <c r="I128" s="25" t="s">
        <v>629</v>
      </c>
      <c r="J128" s="42" t="s">
        <v>1968</v>
      </c>
      <c r="K128" s="42" t="s">
        <v>1969</v>
      </c>
      <c r="L128" s="72">
        <f>VLOOKUP(C128,'New List Prices'!A:B,2,FALSE)</f>
        <v>42.12</v>
      </c>
      <c r="M128" s="72">
        <f t="shared" si="1"/>
        <v>0</v>
      </c>
      <c r="O128" s="90"/>
    </row>
    <row r="129" spans="1:15">
      <c r="A129" s="37" t="s">
        <v>1965</v>
      </c>
      <c r="B129" s="31">
        <v>4</v>
      </c>
      <c r="C129" s="48" t="s">
        <v>1970</v>
      </c>
      <c r="D129" s="73"/>
      <c r="E129" s="38" t="s">
        <v>1967</v>
      </c>
      <c r="F129" s="53">
        <v>10</v>
      </c>
      <c r="G129" s="53">
        <v>560</v>
      </c>
      <c r="H129" s="74">
        <v>0.84799999999999998</v>
      </c>
      <c r="I129" s="25" t="s">
        <v>629</v>
      </c>
      <c r="J129" s="42" t="s">
        <v>1971</v>
      </c>
      <c r="K129" s="42" t="s">
        <v>1972</v>
      </c>
      <c r="L129" s="72">
        <f>VLOOKUP(C129,'New List Prices'!A:B,2,FALSE)</f>
        <v>24.430000000000003</v>
      </c>
      <c r="M129" s="72">
        <f t="shared" si="1"/>
        <v>0</v>
      </c>
      <c r="O129" s="90"/>
    </row>
    <row r="130" spans="1:15">
      <c r="A130" s="37" t="s">
        <v>1965</v>
      </c>
      <c r="B130" s="31" t="s">
        <v>684</v>
      </c>
      <c r="C130" s="48" t="s">
        <v>1973</v>
      </c>
      <c r="D130" s="73"/>
      <c r="E130" s="38" t="s">
        <v>1967</v>
      </c>
      <c r="F130" s="53">
        <v>20</v>
      </c>
      <c r="G130" s="53">
        <v>1120</v>
      </c>
      <c r="H130" s="74">
        <v>0.442</v>
      </c>
      <c r="I130" s="25" t="s">
        <v>629</v>
      </c>
      <c r="J130" s="42" t="s">
        <v>1974</v>
      </c>
      <c r="K130" s="42" t="s">
        <v>1975</v>
      </c>
      <c r="L130" s="72">
        <f>VLOOKUP(C130,'New List Prices'!A:B,2,FALSE)</f>
        <v>23.540000000000003</v>
      </c>
      <c r="M130" s="72">
        <f t="shared" si="1"/>
        <v>0</v>
      </c>
      <c r="O130" s="90"/>
    </row>
    <row r="131" spans="1:15" s="35" customFormat="1" ht="15" customHeight="1">
      <c r="A131" s="33" t="s">
        <v>613</v>
      </c>
      <c r="B131" s="34" t="s">
        <v>614</v>
      </c>
      <c r="C131" s="34" t="s">
        <v>615</v>
      </c>
      <c r="D131" s="73" t="s">
        <v>648</v>
      </c>
      <c r="E131" s="35" t="s">
        <v>616</v>
      </c>
      <c r="F131" s="35" t="s">
        <v>617</v>
      </c>
      <c r="G131" s="35" t="s">
        <v>618</v>
      </c>
      <c r="H131" s="35" t="s">
        <v>619</v>
      </c>
      <c r="I131" s="35" t="s">
        <v>620</v>
      </c>
      <c r="J131" s="36" t="s">
        <v>1676</v>
      </c>
      <c r="K131" s="36" t="s">
        <v>622</v>
      </c>
      <c r="L131" s="36" t="s">
        <v>623</v>
      </c>
      <c r="M131" s="72" t="str">
        <f t="shared" si="1"/>
        <v>Invoice</v>
      </c>
      <c r="N131" s="27"/>
      <c r="O131" s="90"/>
    </row>
    <row r="132" spans="1:15">
      <c r="A132" s="37" t="s">
        <v>1976</v>
      </c>
      <c r="B132" s="31" t="s">
        <v>684</v>
      </c>
      <c r="C132" s="48" t="s">
        <v>1977</v>
      </c>
      <c r="D132" s="73"/>
      <c r="E132" s="37" t="s">
        <v>1978</v>
      </c>
      <c r="F132" s="53">
        <v>20</v>
      </c>
      <c r="G132" s="53">
        <v>700</v>
      </c>
      <c r="H132" s="74">
        <v>0.48</v>
      </c>
      <c r="I132" s="25" t="s">
        <v>629</v>
      </c>
      <c r="J132" s="42" t="s">
        <v>1979</v>
      </c>
      <c r="K132" s="42" t="s">
        <v>1980</v>
      </c>
      <c r="L132" s="72">
        <f>VLOOKUP(C132,'New List Prices'!A:B,2,FALSE)</f>
        <v>26.770000000000003</v>
      </c>
      <c r="M132" s="72">
        <f t="shared" si="1"/>
        <v>0</v>
      </c>
      <c r="O132" s="90"/>
    </row>
    <row r="133" spans="1:15" s="35" customFormat="1" ht="15" customHeight="1">
      <c r="A133" s="33" t="s">
        <v>613</v>
      </c>
      <c r="B133" s="34" t="s">
        <v>614</v>
      </c>
      <c r="C133" s="34" t="s">
        <v>615</v>
      </c>
      <c r="D133" s="73" t="s">
        <v>648</v>
      </c>
      <c r="E133" s="35" t="s">
        <v>616</v>
      </c>
      <c r="F133" s="35" t="s">
        <v>617</v>
      </c>
      <c r="G133" s="35" t="s">
        <v>618</v>
      </c>
      <c r="H133" s="35" t="s">
        <v>619</v>
      </c>
      <c r="I133" s="35" t="s">
        <v>620</v>
      </c>
      <c r="J133" s="36" t="s">
        <v>1676</v>
      </c>
      <c r="K133" s="36" t="s">
        <v>622</v>
      </c>
      <c r="L133" s="36" t="s">
        <v>623</v>
      </c>
      <c r="M133" s="72" t="str">
        <f t="shared" si="1"/>
        <v>Invoice</v>
      </c>
      <c r="N133" s="27"/>
      <c r="O133" s="90"/>
    </row>
    <row r="134" spans="1:15">
      <c r="A134" s="37" t="s">
        <v>1981</v>
      </c>
      <c r="B134" s="31">
        <v>3</v>
      </c>
      <c r="C134" s="48" t="s">
        <v>1982</v>
      </c>
      <c r="D134" s="73"/>
      <c r="E134" s="37" t="s">
        <v>898</v>
      </c>
      <c r="F134" s="53">
        <v>25</v>
      </c>
      <c r="G134" s="53">
        <v>2800</v>
      </c>
      <c r="H134" s="74">
        <v>0.114</v>
      </c>
      <c r="I134" s="25" t="s">
        <v>629</v>
      </c>
      <c r="J134" s="42" t="s">
        <v>1983</v>
      </c>
      <c r="K134" s="42" t="s">
        <v>1984</v>
      </c>
      <c r="L134" s="72">
        <f>VLOOKUP(C134,'New List Prices'!A:B,2,FALSE)</f>
        <v>21.32</v>
      </c>
      <c r="M134" s="72">
        <f t="shared" si="1"/>
        <v>0</v>
      </c>
      <c r="O134" s="90"/>
    </row>
    <row r="135" spans="1:15">
      <c r="A135" s="37" t="s">
        <v>1981</v>
      </c>
      <c r="B135" s="31">
        <v>4</v>
      </c>
      <c r="C135" s="48" t="s">
        <v>1985</v>
      </c>
      <c r="D135" s="73"/>
      <c r="E135" s="37" t="s">
        <v>898</v>
      </c>
      <c r="F135" s="53">
        <v>10</v>
      </c>
      <c r="G135" s="53">
        <v>1440</v>
      </c>
      <c r="H135" s="74">
        <v>0.192</v>
      </c>
      <c r="I135" s="25" t="s">
        <v>629</v>
      </c>
      <c r="J135" s="42" t="s">
        <v>1986</v>
      </c>
      <c r="K135" s="42" t="s">
        <v>1987</v>
      </c>
      <c r="L135" s="72">
        <f>VLOOKUP(C135,'New List Prices'!A:B,2,FALSE)</f>
        <v>9.31</v>
      </c>
      <c r="M135" s="72">
        <f t="shared" si="1"/>
        <v>0</v>
      </c>
      <c r="O135" s="90"/>
    </row>
    <row r="136" spans="1:15" s="35" customFormat="1" ht="15" customHeight="1">
      <c r="A136" s="33" t="s">
        <v>613</v>
      </c>
      <c r="B136" s="34" t="s">
        <v>614</v>
      </c>
      <c r="C136" s="34" t="s">
        <v>615</v>
      </c>
      <c r="D136" s="73" t="s">
        <v>648</v>
      </c>
      <c r="E136" s="35" t="s">
        <v>616</v>
      </c>
      <c r="F136" s="35" t="s">
        <v>617</v>
      </c>
      <c r="G136" s="35" t="s">
        <v>618</v>
      </c>
      <c r="H136" s="35" t="s">
        <v>619</v>
      </c>
      <c r="I136" s="35" t="s">
        <v>620</v>
      </c>
      <c r="J136" s="36" t="s">
        <v>1676</v>
      </c>
      <c r="K136" s="36" t="s">
        <v>622</v>
      </c>
      <c r="L136" s="36" t="s">
        <v>623</v>
      </c>
      <c r="M136" s="72" t="str">
        <f t="shared" si="1"/>
        <v>Invoice</v>
      </c>
      <c r="N136" s="27"/>
      <c r="O136" s="90"/>
    </row>
    <row r="137" spans="1:15">
      <c r="A137" s="37" t="s">
        <v>1988</v>
      </c>
      <c r="B137" s="31">
        <v>1.5</v>
      </c>
      <c r="C137" s="48" t="s">
        <v>1989</v>
      </c>
      <c r="D137" s="73"/>
      <c r="E137" s="25" t="s">
        <v>1990</v>
      </c>
      <c r="F137" s="53">
        <v>25</v>
      </c>
      <c r="G137" s="53">
        <v>3600</v>
      </c>
      <c r="H137" s="74">
        <v>0.13200000000000001</v>
      </c>
      <c r="I137" s="25" t="s">
        <v>629</v>
      </c>
      <c r="J137" s="42" t="s">
        <v>1991</v>
      </c>
      <c r="K137" s="42" t="s">
        <v>1992</v>
      </c>
      <c r="L137" s="72">
        <f>VLOOKUP(C137,'New List Prices'!A:B,2,FALSE)</f>
        <v>20.400000000000002</v>
      </c>
      <c r="M137" s="72">
        <f t="shared" si="1"/>
        <v>0</v>
      </c>
      <c r="O137" s="90"/>
    </row>
    <row r="138" spans="1:15">
      <c r="A138" s="37" t="s">
        <v>1988</v>
      </c>
      <c r="B138" s="31">
        <v>2</v>
      </c>
      <c r="C138" s="48" t="s">
        <v>1993</v>
      </c>
      <c r="D138" s="73"/>
      <c r="E138" s="37" t="s">
        <v>906</v>
      </c>
      <c r="F138" s="53">
        <v>25</v>
      </c>
      <c r="G138" s="53">
        <v>3600</v>
      </c>
      <c r="H138" s="74">
        <v>0.16500000000000001</v>
      </c>
      <c r="I138" s="25" t="s">
        <v>629</v>
      </c>
      <c r="J138" s="42" t="s">
        <v>1994</v>
      </c>
      <c r="K138" s="42" t="s">
        <v>1995</v>
      </c>
      <c r="L138" s="72">
        <f>VLOOKUP(C138,'New List Prices'!A:B,2,FALSE)</f>
        <v>8.16</v>
      </c>
      <c r="M138" s="72">
        <f t="shared" si="1"/>
        <v>0</v>
      </c>
      <c r="O138" s="90"/>
    </row>
    <row r="139" spans="1:15">
      <c r="A139" s="37" t="s">
        <v>1988</v>
      </c>
      <c r="B139" s="31">
        <v>3</v>
      </c>
      <c r="C139" s="48" t="s">
        <v>1996</v>
      </c>
      <c r="D139" s="73"/>
      <c r="E139" s="37" t="s">
        <v>906</v>
      </c>
      <c r="F139" s="53">
        <v>20</v>
      </c>
      <c r="G139" s="53">
        <v>1600</v>
      </c>
      <c r="H139" s="74">
        <v>0.41</v>
      </c>
      <c r="I139" s="25" t="s">
        <v>629</v>
      </c>
      <c r="J139" s="42" t="s">
        <v>1997</v>
      </c>
      <c r="K139" s="42" t="s">
        <v>1998</v>
      </c>
      <c r="L139" s="72">
        <f>VLOOKUP(C139,'New List Prices'!A:B,2,FALSE)</f>
        <v>11.84</v>
      </c>
      <c r="M139" s="72">
        <f t="shared" si="1"/>
        <v>0</v>
      </c>
      <c r="O139" s="90"/>
    </row>
    <row r="140" spans="1:15">
      <c r="A140" s="37" t="s">
        <v>1988</v>
      </c>
      <c r="B140" s="31">
        <v>4</v>
      </c>
      <c r="C140" s="48" t="s">
        <v>1999</v>
      </c>
      <c r="D140" s="73"/>
      <c r="E140" s="37" t="s">
        <v>906</v>
      </c>
      <c r="F140" s="53">
        <v>15</v>
      </c>
      <c r="G140" s="53">
        <v>840</v>
      </c>
      <c r="H140" s="74">
        <v>0.70699999999999996</v>
      </c>
      <c r="I140" s="25" t="s">
        <v>629</v>
      </c>
      <c r="J140" s="42" t="s">
        <v>2000</v>
      </c>
      <c r="K140" s="42" t="s">
        <v>2001</v>
      </c>
      <c r="L140" s="72">
        <f>VLOOKUP(C140,'New List Prices'!A:B,2,FALSE)</f>
        <v>15.2</v>
      </c>
      <c r="M140" s="72">
        <f t="shared" si="1"/>
        <v>0</v>
      </c>
      <c r="O140" s="90"/>
    </row>
    <row r="141" spans="1:15">
      <c r="A141" s="37" t="s">
        <v>1988</v>
      </c>
      <c r="B141" s="31" t="s">
        <v>684</v>
      </c>
      <c r="C141" s="48" t="s">
        <v>2002</v>
      </c>
      <c r="D141" s="73"/>
      <c r="E141" s="37" t="s">
        <v>906</v>
      </c>
      <c r="F141" s="53">
        <v>10</v>
      </c>
      <c r="G141" s="53">
        <v>1120</v>
      </c>
      <c r="H141" s="74">
        <v>0.44</v>
      </c>
      <c r="I141" s="25" t="s">
        <v>629</v>
      </c>
      <c r="J141" s="42" t="s">
        <v>2003</v>
      </c>
      <c r="K141" s="42" t="s">
        <v>2004</v>
      </c>
      <c r="L141" s="72">
        <f>VLOOKUP(C141,'New List Prices'!A:B,2,FALSE)</f>
        <v>29.220000000000002</v>
      </c>
      <c r="M141" s="72">
        <f t="shared" si="1"/>
        <v>0</v>
      </c>
      <c r="O141" s="90"/>
    </row>
    <row r="142" spans="1:15" s="35" customFormat="1" ht="15" customHeight="1">
      <c r="A142" s="33" t="s">
        <v>613</v>
      </c>
      <c r="B142" s="34" t="s">
        <v>614</v>
      </c>
      <c r="C142" s="34" t="s">
        <v>615</v>
      </c>
      <c r="D142" s="73" t="s">
        <v>648</v>
      </c>
      <c r="E142" s="35" t="s">
        <v>616</v>
      </c>
      <c r="F142" s="35" t="s">
        <v>617</v>
      </c>
      <c r="G142" s="35" t="s">
        <v>618</v>
      </c>
      <c r="H142" s="35" t="s">
        <v>619</v>
      </c>
      <c r="I142" s="35" t="s">
        <v>620</v>
      </c>
      <c r="J142" s="36" t="s">
        <v>1676</v>
      </c>
      <c r="K142" s="36" t="s">
        <v>622</v>
      </c>
      <c r="L142" s="36" t="s">
        <v>623</v>
      </c>
      <c r="M142" s="72" t="str">
        <f t="shared" si="1"/>
        <v>Invoice</v>
      </c>
      <c r="N142" s="27"/>
      <c r="O142" s="90"/>
    </row>
    <row r="143" spans="1:15">
      <c r="A143" s="37" t="s">
        <v>2005</v>
      </c>
      <c r="B143" s="31">
        <v>2</v>
      </c>
      <c r="C143" s="48" t="s">
        <v>2006</v>
      </c>
      <c r="D143" s="73"/>
      <c r="E143" s="37" t="s">
        <v>2007</v>
      </c>
      <c r="F143" s="53">
        <v>10</v>
      </c>
      <c r="G143" s="53">
        <v>1440</v>
      </c>
      <c r="H143" s="74">
        <v>0.308</v>
      </c>
      <c r="I143" s="25" t="s">
        <v>629</v>
      </c>
      <c r="J143" s="42" t="s">
        <v>2008</v>
      </c>
      <c r="K143" s="42" t="s">
        <v>2009</v>
      </c>
      <c r="L143" s="72">
        <f>VLOOKUP(C143,'New List Prices'!A:B,2,FALSE)</f>
        <v>30.470000000000002</v>
      </c>
      <c r="M143" s="72">
        <f t="shared" si="1"/>
        <v>0</v>
      </c>
      <c r="O143" s="90"/>
    </row>
    <row r="144" spans="1:15">
      <c r="A144" s="37" t="s">
        <v>2005</v>
      </c>
      <c r="B144" s="31">
        <v>4</v>
      </c>
      <c r="C144" s="48" t="s">
        <v>2010</v>
      </c>
      <c r="D144" s="73"/>
      <c r="E144" s="37" t="s">
        <v>2007</v>
      </c>
      <c r="F144" s="53">
        <v>15</v>
      </c>
      <c r="G144" s="53">
        <v>420</v>
      </c>
      <c r="H144" s="74">
        <v>1.1259999999999999</v>
      </c>
      <c r="I144" s="25" t="s">
        <v>629</v>
      </c>
      <c r="J144" s="42" t="s">
        <v>2011</v>
      </c>
      <c r="K144" s="42" t="s">
        <v>2012</v>
      </c>
      <c r="L144" s="72">
        <f>VLOOKUP(C144,'New List Prices'!A:B,2,FALSE)</f>
        <v>45.65</v>
      </c>
      <c r="M144" s="72">
        <f t="shared" si="1"/>
        <v>0</v>
      </c>
      <c r="O144" s="90"/>
    </row>
    <row r="145" spans="1:15" s="35" customFormat="1" ht="15" customHeight="1">
      <c r="A145" s="33" t="s">
        <v>613</v>
      </c>
      <c r="B145" s="34" t="s">
        <v>614</v>
      </c>
      <c r="C145" s="34" t="s">
        <v>615</v>
      </c>
      <c r="D145" s="73" t="s">
        <v>648</v>
      </c>
      <c r="E145" s="35" t="s">
        <v>616</v>
      </c>
      <c r="F145" s="35" t="s">
        <v>617</v>
      </c>
      <c r="G145" s="35" t="s">
        <v>618</v>
      </c>
      <c r="H145" s="35" t="s">
        <v>619</v>
      </c>
      <c r="I145" s="35" t="s">
        <v>620</v>
      </c>
      <c r="J145" s="36" t="s">
        <v>1676</v>
      </c>
      <c r="K145" s="36" t="s">
        <v>622</v>
      </c>
      <c r="L145" s="36" t="s">
        <v>623</v>
      </c>
      <c r="M145" s="72" t="str">
        <f t="shared" si="1"/>
        <v>Invoice</v>
      </c>
      <c r="N145" s="27"/>
      <c r="O145" s="90"/>
    </row>
    <row r="146" spans="1:15">
      <c r="A146" s="37" t="s">
        <v>2013</v>
      </c>
      <c r="B146" s="31">
        <v>2</v>
      </c>
      <c r="C146" s="48" t="s">
        <v>2014</v>
      </c>
      <c r="D146" s="73"/>
      <c r="E146" s="37" t="s">
        <v>918</v>
      </c>
      <c r="F146" s="53">
        <v>20</v>
      </c>
      <c r="G146" s="53">
        <v>1600</v>
      </c>
      <c r="H146" s="74">
        <v>0.311</v>
      </c>
      <c r="I146" s="25" t="s">
        <v>629</v>
      </c>
      <c r="J146" s="42" t="s">
        <v>2015</v>
      </c>
      <c r="K146" s="42" t="s">
        <v>2016</v>
      </c>
      <c r="L146" s="72">
        <f>VLOOKUP(C146,'New List Prices'!A:B,2,FALSE)</f>
        <v>15.45</v>
      </c>
      <c r="M146" s="72">
        <f t="shared" si="1"/>
        <v>0</v>
      </c>
      <c r="O146" s="90"/>
    </row>
    <row r="147" spans="1:15">
      <c r="A147" s="37" t="s">
        <v>2013</v>
      </c>
      <c r="B147" s="31">
        <v>3</v>
      </c>
      <c r="C147" s="48" t="s">
        <v>2017</v>
      </c>
      <c r="D147" s="73"/>
      <c r="E147" s="37" t="s">
        <v>918</v>
      </c>
      <c r="F147" s="53">
        <v>20</v>
      </c>
      <c r="G147" s="53">
        <v>700</v>
      </c>
      <c r="H147" s="74">
        <v>0.74099999999999999</v>
      </c>
      <c r="I147" s="25" t="s">
        <v>629</v>
      </c>
      <c r="J147" s="42" t="s">
        <v>2018</v>
      </c>
      <c r="K147" s="42" t="s">
        <v>2019</v>
      </c>
      <c r="L147" s="72">
        <f>VLOOKUP(C147,'New List Prices'!A:B,2,FALSE)</f>
        <v>29.3</v>
      </c>
      <c r="M147" s="72">
        <f t="shared" ref="M147:M210" si="2">IF(C147="Part Number","Invoice",ROUND(L147*$B$17,4))</f>
        <v>0</v>
      </c>
      <c r="O147" s="90"/>
    </row>
    <row r="148" spans="1:15">
      <c r="A148" s="37" t="s">
        <v>2013</v>
      </c>
      <c r="B148" s="31">
        <v>4</v>
      </c>
      <c r="C148" s="48" t="s">
        <v>2020</v>
      </c>
      <c r="D148" s="73"/>
      <c r="E148" s="37" t="s">
        <v>918</v>
      </c>
      <c r="F148" s="53">
        <v>20</v>
      </c>
      <c r="G148" s="53">
        <v>360</v>
      </c>
      <c r="H148" s="74">
        <v>1.1319999999999999</v>
      </c>
      <c r="I148" s="25" t="s">
        <v>629</v>
      </c>
      <c r="J148" s="42" t="s">
        <v>2021</v>
      </c>
      <c r="K148" s="42" t="s">
        <v>2022</v>
      </c>
      <c r="L148" s="72">
        <f>VLOOKUP(C148,'New List Prices'!A:B,2,FALSE)</f>
        <v>44.07</v>
      </c>
      <c r="M148" s="72">
        <f t="shared" si="2"/>
        <v>0</v>
      </c>
      <c r="O148" s="90"/>
    </row>
    <row r="149" spans="1:15" s="35" customFormat="1" ht="15" customHeight="1">
      <c r="A149" s="33" t="s">
        <v>613</v>
      </c>
      <c r="B149" s="34" t="s">
        <v>614</v>
      </c>
      <c r="C149" s="34" t="s">
        <v>615</v>
      </c>
      <c r="D149" s="73" t="s">
        <v>648</v>
      </c>
      <c r="E149" s="35" t="s">
        <v>616</v>
      </c>
      <c r="F149" s="35" t="s">
        <v>617</v>
      </c>
      <c r="G149" s="35" t="s">
        <v>618</v>
      </c>
      <c r="H149" s="35" t="s">
        <v>619</v>
      </c>
      <c r="I149" s="35" t="s">
        <v>620</v>
      </c>
      <c r="J149" s="36" t="s">
        <v>1676</v>
      </c>
      <c r="K149" s="36" t="s">
        <v>622</v>
      </c>
      <c r="L149" s="36" t="s">
        <v>623</v>
      </c>
      <c r="M149" s="72" t="str">
        <f t="shared" si="2"/>
        <v>Invoice</v>
      </c>
      <c r="N149" s="27"/>
      <c r="O149" s="90"/>
    </row>
    <row r="150" spans="1:15">
      <c r="A150" s="37" t="s">
        <v>2023</v>
      </c>
      <c r="B150" s="31" t="s">
        <v>667</v>
      </c>
      <c r="C150" s="48" t="s">
        <v>2024</v>
      </c>
      <c r="D150" s="73"/>
      <c r="E150" s="37" t="s">
        <v>2025</v>
      </c>
      <c r="F150" s="53">
        <v>10</v>
      </c>
      <c r="G150" s="53">
        <v>1440</v>
      </c>
      <c r="H150" s="74">
        <v>0.27900000000000003</v>
      </c>
      <c r="I150" s="25" t="s">
        <v>629</v>
      </c>
      <c r="J150" s="42" t="s">
        <v>2026</v>
      </c>
      <c r="K150" s="42" t="s">
        <v>2027</v>
      </c>
      <c r="L150" s="72">
        <f>VLOOKUP(C150,'New List Prices'!A:B,2,FALSE)</f>
        <v>29.330000000000002</v>
      </c>
      <c r="M150" s="72">
        <f t="shared" si="2"/>
        <v>0</v>
      </c>
      <c r="O150" s="90"/>
    </row>
    <row r="151" spans="1:15">
      <c r="A151" s="37" t="s">
        <v>2023</v>
      </c>
      <c r="B151" s="31" t="s">
        <v>684</v>
      </c>
      <c r="C151" s="48" t="s">
        <v>2028</v>
      </c>
      <c r="D151" s="73"/>
      <c r="E151" s="37" t="s">
        <v>2025</v>
      </c>
      <c r="F151" s="53">
        <v>10</v>
      </c>
      <c r="G151" s="53">
        <v>490</v>
      </c>
      <c r="H151" s="74">
        <v>1.0389999999999999</v>
      </c>
      <c r="I151" s="25" t="s">
        <v>629</v>
      </c>
      <c r="J151" s="42" t="s">
        <v>2029</v>
      </c>
      <c r="K151" s="42" t="s">
        <v>2030</v>
      </c>
      <c r="L151" s="72">
        <f>VLOOKUP(C151,'New List Prices'!A:B,2,FALSE)</f>
        <v>33.409999999999997</v>
      </c>
      <c r="M151" s="72">
        <f t="shared" si="2"/>
        <v>0</v>
      </c>
      <c r="O151" s="90"/>
    </row>
    <row r="152" spans="1:15" s="35" customFormat="1" ht="15" customHeight="1">
      <c r="A152" s="33" t="s">
        <v>613</v>
      </c>
      <c r="B152" s="34" t="s">
        <v>614</v>
      </c>
      <c r="C152" s="34" t="s">
        <v>615</v>
      </c>
      <c r="D152" s="73" t="s">
        <v>648</v>
      </c>
      <c r="E152" s="35" t="s">
        <v>616</v>
      </c>
      <c r="F152" s="35" t="s">
        <v>617</v>
      </c>
      <c r="G152" s="35" t="s">
        <v>618</v>
      </c>
      <c r="H152" s="35" t="s">
        <v>619</v>
      </c>
      <c r="I152" s="35" t="s">
        <v>620</v>
      </c>
      <c r="J152" s="36" t="s">
        <v>1676</v>
      </c>
      <c r="K152" s="36" t="s">
        <v>622</v>
      </c>
      <c r="L152" s="36" t="s">
        <v>623</v>
      </c>
      <c r="M152" s="72" t="str">
        <f t="shared" si="2"/>
        <v>Invoice</v>
      </c>
      <c r="N152" s="27"/>
      <c r="O152" s="90"/>
    </row>
    <row r="153" spans="1:15">
      <c r="A153" s="37" t="s">
        <v>2031</v>
      </c>
      <c r="B153" s="31" t="s">
        <v>632</v>
      </c>
      <c r="C153" s="48" t="s">
        <v>2032</v>
      </c>
      <c r="D153" s="73"/>
      <c r="E153" s="37" t="s">
        <v>927</v>
      </c>
      <c r="F153" s="53">
        <v>25</v>
      </c>
      <c r="G153" s="53">
        <v>3600</v>
      </c>
      <c r="H153" s="74">
        <v>8.7999999999999995E-2</v>
      </c>
      <c r="I153" s="25" t="s">
        <v>629</v>
      </c>
      <c r="J153" s="42" t="s">
        <v>2033</v>
      </c>
      <c r="K153" s="42" t="s">
        <v>2034</v>
      </c>
      <c r="L153" s="72">
        <f>VLOOKUP(C153,'New List Prices'!A:B,2,FALSE)</f>
        <v>8.51</v>
      </c>
      <c r="M153" s="72">
        <f t="shared" si="2"/>
        <v>0</v>
      </c>
      <c r="O153" s="90"/>
    </row>
    <row r="154" spans="1:15">
      <c r="A154" s="37" t="s">
        <v>2031</v>
      </c>
      <c r="B154" s="31">
        <v>2</v>
      </c>
      <c r="C154" s="48" t="s">
        <v>2035</v>
      </c>
      <c r="D154" s="73"/>
      <c r="E154" s="37" t="s">
        <v>927</v>
      </c>
      <c r="F154" s="53">
        <v>25</v>
      </c>
      <c r="G154" s="53">
        <v>3600</v>
      </c>
      <c r="H154" s="74">
        <v>0.11</v>
      </c>
      <c r="I154" s="25" t="s">
        <v>629</v>
      </c>
      <c r="J154" s="42" t="s">
        <v>2036</v>
      </c>
      <c r="K154" s="42" t="s">
        <v>2037</v>
      </c>
      <c r="L154" s="72">
        <f>VLOOKUP(C154,'New List Prices'!A:B,2,FALSE)</f>
        <v>5.9399999999999995</v>
      </c>
      <c r="M154" s="72">
        <f t="shared" si="2"/>
        <v>0</v>
      </c>
      <c r="O154" s="90"/>
    </row>
    <row r="155" spans="1:15">
      <c r="A155" s="37" t="s">
        <v>2031</v>
      </c>
      <c r="B155" s="31">
        <v>3</v>
      </c>
      <c r="C155" s="48" t="s">
        <v>2038</v>
      </c>
      <c r="D155" s="73"/>
      <c r="E155" s="37" t="s">
        <v>927</v>
      </c>
      <c r="F155" s="53">
        <v>10</v>
      </c>
      <c r="G155" s="53">
        <v>1120</v>
      </c>
      <c r="H155" s="74">
        <v>0.432</v>
      </c>
      <c r="I155" s="25" t="s">
        <v>629</v>
      </c>
      <c r="J155" s="42" t="s">
        <v>2039</v>
      </c>
      <c r="K155" s="42" t="s">
        <v>2040</v>
      </c>
      <c r="L155" s="72">
        <f>VLOOKUP(C155,'New List Prices'!A:B,2,FALSE)</f>
        <v>15.02</v>
      </c>
      <c r="M155" s="72">
        <f t="shared" si="2"/>
        <v>0</v>
      </c>
      <c r="O155" s="90"/>
    </row>
    <row r="156" spans="1:15">
      <c r="A156" s="37" t="s">
        <v>2031</v>
      </c>
      <c r="B156" s="31">
        <v>4</v>
      </c>
      <c r="C156" s="48" t="s">
        <v>2041</v>
      </c>
      <c r="D156" s="73"/>
      <c r="E156" s="37" t="s">
        <v>927</v>
      </c>
      <c r="F156" s="53">
        <v>5</v>
      </c>
      <c r="G156" s="53">
        <v>560</v>
      </c>
      <c r="H156" s="74">
        <v>0.69699999999999995</v>
      </c>
      <c r="I156" s="25" t="s">
        <v>629</v>
      </c>
      <c r="J156" s="42" t="s">
        <v>2042</v>
      </c>
      <c r="K156" s="42" t="s">
        <v>2043</v>
      </c>
      <c r="L156" s="72">
        <f>VLOOKUP(C156,'New List Prices'!A:B,2,FALSE)</f>
        <v>28.880000000000003</v>
      </c>
      <c r="M156" s="72">
        <f t="shared" si="2"/>
        <v>0</v>
      </c>
      <c r="O156" s="90"/>
    </row>
    <row r="157" spans="1:15">
      <c r="A157" s="37" t="s">
        <v>2031</v>
      </c>
      <c r="B157" s="31">
        <v>6</v>
      </c>
      <c r="C157" s="48" t="s">
        <v>2044</v>
      </c>
      <c r="D157" s="73"/>
      <c r="E157" s="25" t="s">
        <v>927</v>
      </c>
      <c r="F157" s="53">
        <v>5</v>
      </c>
      <c r="G157" s="53">
        <v>175</v>
      </c>
      <c r="H157" s="74">
        <v>2.2200000000000002</v>
      </c>
      <c r="I157" s="25" t="s">
        <v>629</v>
      </c>
      <c r="J157" s="42" t="s">
        <v>2045</v>
      </c>
      <c r="K157" s="42" t="s">
        <v>2046</v>
      </c>
      <c r="L157" s="72">
        <f>VLOOKUP(C157,'New List Prices'!A:B,2,FALSE)</f>
        <v>129.10999999999999</v>
      </c>
      <c r="M157" s="72">
        <f t="shared" si="2"/>
        <v>0</v>
      </c>
      <c r="O157" s="90"/>
    </row>
    <row r="158" spans="1:15">
      <c r="A158" s="33" t="s">
        <v>613</v>
      </c>
      <c r="B158" s="34" t="s">
        <v>614</v>
      </c>
      <c r="C158" s="34" t="s">
        <v>615</v>
      </c>
      <c r="D158" s="73" t="s">
        <v>648</v>
      </c>
      <c r="E158" s="35" t="s">
        <v>616</v>
      </c>
      <c r="F158" s="35" t="s">
        <v>617</v>
      </c>
      <c r="G158" s="35" t="s">
        <v>618</v>
      </c>
      <c r="H158" s="35" t="s">
        <v>619</v>
      </c>
      <c r="I158" s="35" t="s">
        <v>620</v>
      </c>
      <c r="J158" s="36" t="s">
        <v>1676</v>
      </c>
      <c r="K158" s="36" t="s">
        <v>622</v>
      </c>
      <c r="L158" s="36" t="s">
        <v>623</v>
      </c>
      <c r="M158" s="72" t="str">
        <f t="shared" si="2"/>
        <v>Invoice</v>
      </c>
      <c r="O158" s="90"/>
    </row>
    <row r="159" spans="1:15">
      <c r="A159" s="37" t="s">
        <v>2047</v>
      </c>
      <c r="B159" s="31" t="s">
        <v>632</v>
      </c>
      <c r="C159" s="48" t="s">
        <v>2048</v>
      </c>
      <c r="D159" s="73"/>
      <c r="E159" s="25" t="s">
        <v>2049</v>
      </c>
      <c r="F159" s="53">
        <v>4500</v>
      </c>
      <c r="G159" s="53">
        <v>54000</v>
      </c>
      <c r="H159" s="74">
        <v>8.9999999999999993E-3</v>
      </c>
      <c r="J159" s="42" t="s">
        <v>2050</v>
      </c>
      <c r="K159" s="42" t="s">
        <v>2051</v>
      </c>
      <c r="L159" s="72">
        <f>VLOOKUP(C159,'New List Prices'!A:B,2,FALSE)</f>
        <v>3.4899999999999998</v>
      </c>
      <c r="M159" s="72">
        <f t="shared" si="2"/>
        <v>0</v>
      </c>
      <c r="O159" s="90"/>
    </row>
    <row r="160" spans="1:15">
      <c r="A160" s="37" t="s">
        <v>2047</v>
      </c>
      <c r="B160" s="31">
        <v>2</v>
      </c>
      <c r="C160" s="48" t="s">
        <v>2052</v>
      </c>
      <c r="D160" s="73"/>
      <c r="E160" s="25" t="s">
        <v>2049</v>
      </c>
      <c r="F160" s="53">
        <v>2400</v>
      </c>
      <c r="G160" s="53">
        <v>28800</v>
      </c>
      <c r="H160" s="74">
        <v>1.2E-2</v>
      </c>
      <c r="J160" s="42" t="s">
        <v>2053</v>
      </c>
      <c r="K160" s="42" t="s">
        <v>2054</v>
      </c>
      <c r="L160" s="72">
        <f>VLOOKUP(C160,'New List Prices'!A:B,2,FALSE)</f>
        <v>3.6799999999999997</v>
      </c>
      <c r="M160" s="72">
        <f t="shared" si="2"/>
        <v>0</v>
      </c>
      <c r="O160" s="90"/>
    </row>
    <row r="161" spans="1:15">
      <c r="A161" s="37" t="s">
        <v>2047</v>
      </c>
      <c r="B161" s="31">
        <v>3</v>
      </c>
      <c r="C161" s="48" t="s">
        <v>2055</v>
      </c>
      <c r="D161" s="73"/>
      <c r="E161" s="25" t="s">
        <v>2049</v>
      </c>
      <c r="F161" s="53">
        <v>600</v>
      </c>
      <c r="G161" s="53">
        <v>10800</v>
      </c>
      <c r="H161" s="74">
        <v>2.4E-2</v>
      </c>
      <c r="J161" s="42" t="s">
        <v>2056</v>
      </c>
      <c r="K161" s="42" t="s">
        <v>2057</v>
      </c>
      <c r="L161" s="72">
        <f>VLOOKUP(C161,'New List Prices'!A:B,2,FALSE)</f>
        <v>3.8099999999999996</v>
      </c>
      <c r="M161" s="72">
        <f t="shared" si="2"/>
        <v>0</v>
      </c>
      <c r="O161" s="90"/>
    </row>
    <row r="162" spans="1:15">
      <c r="A162" s="37" t="s">
        <v>2047</v>
      </c>
      <c r="B162" s="31">
        <v>4</v>
      </c>
      <c r="C162" s="48" t="s">
        <v>2058</v>
      </c>
      <c r="D162" s="73"/>
      <c r="E162" s="25" t="s">
        <v>2049</v>
      </c>
      <c r="F162" s="53">
        <v>800</v>
      </c>
      <c r="G162" s="53">
        <v>9600</v>
      </c>
      <c r="H162" s="74">
        <v>5.0999999999999997E-2</v>
      </c>
      <c r="J162" s="42" t="s">
        <v>2059</v>
      </c>
      <c r="K162" s="42" t="s">
        <v>2060</v>
      </c>
      <c r="L162" s="72">
        <f>VLOOKUP(C162,'New List Prices'!A:B,2,FALSE)</f>
        <v>4.7699999999999996</v>
      </c>
      <c r="M162" s="72">
        <f t="shared" si="2"/>
        <v>0</v>
      </c>
      <c r="O162" s="90"/>
    </row>
    <row r="163" spans="1:15" s="35" customFormat="1" ht="15" customHeight="1">
      <c r="A163" s="33" t="s">
        <v>613</v>
      </c>
      <c r="B163" s="34" t="s">
        <v>614</v>
      </c>
      <c r="C163" s="34" t="s">
        <v>615</v>
      </c>
      <c r="D163" s="73" t="s">
        <v>648</v>
      </c>
      <c r="E163" s="35" t="s">
        <v>616</v>
      </c>
      <c r="F163" s="35" t="s">
        <v>617</v>
      </c>
      <c r="G163" s="35" t="s">
        <v>618</v>
      </c>
      <c r="H163" s="35" t="s">
        <v>619</v>
      </c>
      <c r="I163" s="35" t="s">
        <v>620</v>
      </c>
      <c r="J163" s="36" t="s">
        <v>1676</v>
      </c>
      <c r="K163" s="36" t="s">
        <v>622</v>
      </c>
      <c r="L163" s="36" t="s">
        <v>623</v>
      </c>
      <c r="M163" s="72" t="str">
        <f t="shared" si="2"/>
        <v>Invoice</v>
      </c>
      <c r="N163" s="27"/>
      <c r="O163" s="90"/>
    </row>
    <row r="164" spans="1:15">
      <c r="A164" s="37" t="s">
        <v>2061</v>
      </c>
      <c r="B164" s="31" t="s">
        <v>632</v>
      </c>
      <c r="C164" s="48" t="s">
        <v>2062</v>
      </c>
      <c r="D164" s="73"/>
      <c r="E164" s="37" t="s">
        <v>941</v>
      </c>
      <c r="F164" s="53">
        <v>100</v>
      </c>
      <c r="G164" s="53">
        <v>11200</v>
      </c>
      <c r="H164" s="74">
        <v>4.1000000000000002E-2</v>
      </c>
      <c r="I164" s="25" t="s">
        <v>629</v>
      </c>
      <c r="J164" s="42" t="s">
        <v>2063</v>
      </c>
      <c r="K164" s="42" t="s">
        <v>2064</v>
      </c>
      <c r="L164" s="72">
        <f>VLOOKUP(C164,'New List Prices'!A:B,2,FALSE)</f>
        <v>1.54</v>
      </c>
      <c r="M164" s="72">
        <f t="shared" si="2"/>
        <v>0</v>
      </c>
      <c r="O164" s="90"/>
    </row>
    <row r="165" spans="1:15">
      <c r="A165" s="37" t="s">
        <v>2061</v>
      </c>
      <c r="B165" s="31">
        <v>2</v>
      </c>
      <c r="C165" s="48" t="s">
        <v>2065</v>
      </c>
      <c r="D165" s="73"/>
      <c r="E165" s="37" t="s">
        <v>941</v>
      </c>
      <c r="F165" s="53">
        <v>100</v>
      </c>
      <c r="G165" s="53">
        <v>8000</v>
      </c>
      <c r="H165" s="74">
        <v>5.7000000000000002E-2</v>
      </c>
      <c r="I165" s="25" t="s">
        <v>629</v>
      </c>
      <c r="J165" s="42" t="s">
        <v>2066</v>
      </c>
      <c r="K165" s="42" t="s">
        <v>2067</v>
      </c>
      <c r="L165" s="72">
        <f>VLOOKUP(C165,'New List Prices'!A:B,2,FALSE)</f>
        <v>2.5499999999999998</v>
      </c>
      <c r="M165" s="72">
        <f t="shared" si="2"/>
        <v>0</v>
      </c>
      <c r="O165" s="90"/>
    </row>
    <row r="166" spans="1:15" s="35" customFormat="1" ht="15" customHeight="1">
      <c r="A166" s="33" t="s">
        <v>613</v>
      </c>
      <c r="B166" s="34" t="s">
        <v>614</v>
      </c>
      <c r="C166" s="34" t="s">
        <v>615</v>
      </c>
      <c r="D166" s="73" t="s">
        <v>648</v>
      </c>
      <c r="E166" s="35" t="s">
        <v>616</v>
      </c>
      <c r="F166" s="35" t="s">
        <v>617</v>
      </c>
      <c r="G166" s="35" t="s">
        <v>618</v>
      </c>
      <c r="H166" s="35" t="s">
        <v>619</v>
      </c>
      <c r="I166" s="35" t="s">
        <v>620</v>
      </c>
      <c r="J166" s="36" t="s">
        <v>1676</v>
      </c>
      <c r="K166" s="36" t="s">
        <v>622</v>
      </c>
      <c r="L166" s="36" t="s">
        <v>623</v>
      </c>
      <c r="M166" s="72" t="str">
        <f t="shared" si="2"/>
        <v>Invoice</v>
      </c>
      <c r="N166" s="27"/>
      <c r="O166" s="90"/>
    </row>
    <row r="167" spans="1:15">
      <c r="A167" s="37" t="s">
        <v>2068</v>
      </c>
      <c r="B167" s="31" t="s">
        <v>626</v>
      </c>
      <c r="C167" s="48" t="s">
        <v>2069</v>
      </c>
      <c r="D167" s="73"/>
      <c r="E167" s="37" t="s">
        <v>951</v>
      </c>
      <c r="F167" s="53">
        <v>100</v>
      </c>
      <c r="G167" s="53">
        <v>3500</v>
      </c>
      <c r="H167" s="74">
        <v>0.16800000000000001</v>
      </c>
      <c r="I167" s="25" t="s">
        <v>629</v>
      </c>
      <c r="J167" s="42" t="s">
        <v>2070</v>
      </c>
      <c r="K167" s="42" t="s">
        <v>2071</v>
      </c>
      <c r="L167" s="72">
        <f>VLOOKUP(C167,'New List Prices'!A:B,2,FALSE)</f>
        <v>11.49</v>
      </c>
      <c r="M167" s="72">
        <f t="shared" si="2"/>
        <v>0</v>
      </c>
      <c r="O167" s="90"/>
    </row>
    <row r="168" spans="1:15">
      <c r="A168" s="37" t="s">
        <v>2068</v>
      </c>
      <c r="B168" s="31" t="s">
        <v>632</v>
      </c>
      <c r="C168" s="48" t="s">
        <v>2072</v>
      </c>
      <c r="D168" s="73"/>
      <c r="E168" s="37" t="s">
        <v>951</v>
      </c>
      <c r="F168" s="53">
        <v>100</v>
      </c>
      <c r="G168" s="53">
        <v>2800</v>
      </c>
      <c r="H168" s="74">
        <v>0.22</v>
      </c>
      <c r="I168" s="25" t="s">
        <v>629</v>
      </c>
      <c r="J168" s="42" t="s">
        <v>2073</v>
      </c>
      <c r="K168" s="42" t="s">
        <v>2074</v>
      </c>
      <c r="L168" s="72">
        <f>VLOOKUP(C168,'New List Prices'!A:B,2,FALSE)</f>
        <v>3.3</v>
      </c>
      <c r="M168" s="72">
        <f t="shared" si="2"/>
        <v>0</v>
      </c>
      <c r="O168" s="90"/>
    </row>
    <row r="169" spans="1:15">
      <c r="A169" s="37" t="s">
        <v>2068</v>
      </c>
      <c r="B169" s="31">
        <v>2</v>
      </c>
      <c r="C169" s="48" t="s">
        <v>2075</v>
      </c>
      <c r="D169" s="73"/>
      <c r="E169" s="37" t="s">
        <v>951</v>
      </c>
      <c r="F169" s="53">
        <v>50</v>
      </c>
      <c r="G169" s="53">
        <v>1400</v>
      </c>
      <c r="H169" s="74">
        <v>0.33</v>
      </c>
      <c r="I169" s="25" t="s">
        <v>629</v>
      </c>
      <c r="J169" s="42" t="s">
        <v>2076</v>
      </c>
      <c r="K169" s="42" t="s">
        <v>2077</v>
      </c>
      <c r="L169" s="72">
        <f>VLOOKUP(C169,'New List Prices'!A:B,2,FALSE)</f>
        <v>5.21</v>
      </c>
      <c r="M169" s="72">
        <f t="shared" si="2"/>
        <v>0</v>
      </c>
      <c r="O169" s="90"/>
    </row>
    <row r="170" spans="1:15">
      <c r="A170" s="37" t="s">
        <v>2068</v>
      </c>
      <c r="B170" s="31">
        <v>3</v>
      </c>
      <c r="C170" s="48" t="s">
        <v>2078</v>
      </c>
      <c r="D170" s="73"/>
      <c r="E170" s="37" t="s">
        <v>951</v>
      </c>
      <c r="F170" s="53">
        <v>25</v>
      </c>
      <c r="G170" s="53">
        <v>450</v>
      </c>
      <c r="H170" s="74">
        <v>0.97299999999999998</v>
      </c>
      <c r="I170" s="25" t="s">
        <v>629</v>
      </c>
      <c r="J170" s="42" t="s">
        <v>2079</v>
      </c>
      <c r="K170" s="42" t="s">
        <v>2080</v>
      </c>
      <c r="L170" s="72">
        <f>VLOOKUP(C170,'New List Prices'!A:B,2,FALSE)</f>
        <v>15.29</v>
      </c>
      <c r="M170" s="72">
        <f t="shared" si="2"/>
        <v>0</v>
      </c>
      <c r="O170" s="90"/>
    </row>
    <row r="171" spans="1:15">
      <c r="A171" s="37" t="s">
        <v>2068</v>
      </c>
      <c r="B171" s="31">
        <v>4</v>
      </c>
      <c r="C171" s="48" t="s">
        <v>2081</v>
      </c>
      <c r="D171" s="73"/>
      <c r="E171" s="37" t="s">
        <v>951</v>
      </c>
      <c r="F171" s="53">
        <v>10</v>
      </c>
      <c r="G171" s="53">
        <v>180</v>
      </c>
      <c r="H171" s="74">
        <v>1.843</v>
      </c>
      <c r="I171" s="25" t="s">
        <v>629</v>
      </c>
      <c r="J171" s="42" t="s">
        <v>2082</v>
      </c>
      <c r="K171" s="42" t="s">
        <v>2083</v>
      </c>
      <c r="L171" s="72">
        <f>VLOOKUP(C171,'New List Prices'!A:B,2,FALSE)</f>
        <v>30.19</v>
      </c>
      <c r="M171" s="72">
        <f t="shared" si="2"/>
        <v>0</v>
      </c>
      <c r="O171" s="90"/>
    </row>
    <row r="172" spans="1:15">
      <c r="A172" s="37" t="s">
        <v>2068</v>
      </c>
      <c r="B172" s="31">
        <v>6</v>
      </c>
      <c r="C172" s="48" t="s">
        <v>2084</v>
      </c>
      <c r="D172" s="73"/>
      <c r="E172" s="37" t="s">
        <v>951</v>
      </c>
      <c r="F172" s="53">
        <v>5</v>
      </c>
      <c r="G172" s="53">
        <v>60</v>
      </c>
      <c r="H172" s="74">
        <v>5</v>
      </c>
      <c r="I172" s="25" t="s">
        <v>629</v>
      </c>
      <c r="J172" s="42" t="s">
        <v>2085</v>
      </c>
      <c r="K172" s="42" t="s">
        <v>2086</v>
      </c>
      <c r="L172" s="72">
        <f>VLOOKUP(C172,'New List Prices'!A:B,2,FALSE)</f>
        <v>105.68</v>
      </c>
      <c r="M172" s="72">
        <f t="shared" si="2"/>
        <v>0</v>
      </c>
      <c r="O172" s="90"/>
    </row>
    <row r="173" spans="1:15">
      <c r="A173" s="37" t="s">
        <v>2068</v>
      </c>
      <c r="B173" s="31">
        <v>8</v>
      </c>
      <c r="C173" s="48" t="s">
        <v>2087</v>
      </c>
      <c r="D173" s="73"/>
      <c r="E173" s="37" t="s">
        <v>951</v>
      </c>
      <c r="F173" s="53">
        <v>1</v>
      </c>
      <c r="G173" s="53">
        <v>28</v>
      </c>
      <c r="H173" s="74">
        <v>4.83</v>
      </c>
      <c r="I173" s="25" t="s">
        <v>629</v>
      </c>
      <c r="J173" s="42" t="s">
        <v>2088</v>
      </c>
      <c r="K173" s="42" t="s">
        <v>2089</v>
      </c>
      <c r="L173" s="72">
        <f>VLOOKUP(C173,'New List Prices'!A:B,2,FALSE)</f>
        <v>136.54999999999998</v>
      </c>
      <c r="M173" s="72">
        <f t="shared" si="2"/>
        <v>0</v>
      </c>
      <c r="O173" s="90"/>
    </row>
    <row r="174" spans="1:15" s="35" customFormat="1" ht="15" customHeight="1">
      <c r="A174" s="33" t="s">
        <v>613</v>
      </c>
      <c r="B174" s="34" t="s">
        <v>614</v>
      </c>
      <c r="C174" s="34" t="s">
        <v>615</v>
      </c>
      <c r="D174" s="73" t="s">
        <v>648</v>
      </c>
      <c r="E174" s="35" t="s">
        <v>616</v>
      </c>
      <c r="F174" s="35" t="s">
        <v>617</v>
      </c>
      <c r="G174" s="35" t="s">
        <v>618</v>
      </c>
      <c r="H174" s="35" t="s">
        <v>619</v>
      </c>
      <c r="I174" s="35" t="s">
        <v>620</v>
      </c>
      <c r="J174" s="36" t="s">
        <v>1676</v>
      </c>
      <c r="K174" s="36" t="s">
        <v>622</v>
      </c>
      <c r="L174" s="36" t="s">
        <v>623</v>
      </c>
      <c r="M174" s="72" t="str">
        <f t="shared" si="2"/>
        <v>Invoice</v>
      </c>
      <c r="N174" s="27"/>
      <c r="O174" s="90"/>
    </row>
    <row r="175" spans="1:15">
      <c r="A175" s="37" t="s">
        <v>2090</v>
      </c>
      <c r="B175" s="31" t="s">
        <v>667</v>
      </c>
      <c r="C175" s="48" t="s">
        <v>2091</v>
      </c>
      <c r="D175" s="73"/>
      <c r="E175" s="37" t="s">
        <v>968</v>
      </c>
      <c r="F175" s="53">
        <v>10</v>
      </c>
      <c r="G175" s="53">
        <v>1440</v>
      </c>
      <c r="H175" s="74">
        <v>0.30499999999999999</v>
      </c>
      <c r="I175" s="25" t="s">
        <v>629</v>
      </c>
      <c r="J175" s="42" t="s">
        <v>2092</v>
      </c>
      <c r="K175" s="42" t="s">
        <v>2093</v>
      </c>
      <c r="L175" s="72">
        <f>VLOOKUP(C175,'New List Prices'!A:B,2,FALSE)</f>
        <v>18.96</v>
      </c>
      <c r="M175" s="72">
        <f t="shared" si="2"/>
        <v>0</v>
      </c>
      <c r="O175" s="90"/>
    </row>
    <row r="176" spans="1:15" s="35" customFormat="1" ht="15" customHeight="1">
      <c r="A176" s="33" t="s">
        <v>613</v>
      </c>
      <c r="B176" s="34" t="s">
        <v>614</v>
      </c>
      <c r="C176" s="34" t="s">
        <v>615</v>
      </c>
      <c r="D176" s="73" t="s">
        <v>648</v>
      </c>
      <c r="E176" s="35" t="s">
        <v>616</v>
      </c>
      <c r="F176" s="35" t="s">
        <v>617</v>
      </c>
      <c r="G176" s="35" t="s">
        <v>618</v>
      </c>
      <c r="H176" s="35" t="s">
        <v>619</v>
      </c>
      <c r="I176" s="35" t="s">
        <v>620</v>
      </c>
      <c r="J176" s="36" t="s">
        <v>1676</v>
      </c>
      <c r="K176" s="36" t="s">
        <v>622</v>
      </c>
      <c r="L176" s="36" t="s">
        <v>623</v>
      </c>
      <c r="M176" s="72" t="str">
        <f t="shared" si="2"/>
        <v>Invoice</v>
      </c>
      <c r="N176" s="27"/>
      <c r="O176" s="90"/>
    </row>
    <row r="177" spans="1:15">
      <c r="A177" s="37" t="s">
        <v>2094</v>
      </c>
      <c r="B177" s="31" t="s">
        <v>1015</v>
      </c>
      <c r="C177" s="48" t="s">
        <v>2095</v>
      </c>
      <c r="D177" s="73"/>
      <c r="E177" s="37" t="s">
        <v>974</v>
      </c>
      <c r="F177" s="53">
        <v>10</v>
      </c>
      <c r="G177" s="53">
        <v>490</v>
      </c>
      <c r="H177" s="74">
        <v>1.0900000000000001</v>
      </c>
      <c r="I177" s="25" t="s">
        <v>629</v>
      </c>
      <c r="J177" s="42" t="s">
        <v>2096</v>
      </c>
      <c r="K177" s="42" t="s">
        <v>2097</v>
      </c>
      <c r="L177" s="72">
        <f>VLOOKUP(C177,'New List Prices'!A:B,2,FALSE)</f>
        <v>44.41</v>
      </c>
      <c r="M177" s="72">
        <f t="shared" si="2"/>
        <v>0</v>
      </c>
      <c r="O177" s="90"/>
    </row>
    <row r="178" spans="1:15">
      <c r="A178" s="37" t="s">
        <v>2094</v>
      </c>
      <c r="B178" s="31" t="s">
        <v>972</v>
      </c>
      <c r="C178" s="48" t="s">
        <v>2098</v>
      </c>
      <c r="D178" s="73"/>
      <c r="E178" s="37" t="s">
        <v>974</v>
      </c>
      <c r="F178" s="53">
        <v>10</v>
      </c>
      <c r="G178" s="53">
        <v>350</v>
      </c>
      <c r="H178" s="74">
        <v>1.0880000000000001</v>
      </c>
      <c r="I178" s="25" t="s">
        <v>629</v>
      </c>
      <c r="J178" s="42" t="s">
        <v>2099</v>
      </c>
      <c r="K178" s="42" t="s">
        <v>2100</v>
      </c>
      <c r="L178" s="72">
        <f>VLOOKUP(C178,'New List Prices'!A:B,2,FALSE)</f>
        <v>29.85</v>
      </c>
      <c r="M178" s="72">
        <f t="shared" si="2"/>
        <v>0</v>
      </c>
      <c r="O178" s="90"/>
    </row>
    <row r="179" spans="1:15" s="35" customFormat="1" ht="15" customHeight="1">
      <c r="A179" s="33" t="s">
        <v>613</v>
      </c>
      <c r="B179" s="34" t="s">
        <v>614</v>
      </c>
      <c r="C179" s="34" t="s">
        <v>615</v>
      </c>
      <c r="D179" s="73" t="s">
        <v>648</v>
      </c>
      <c r="E179" s="35" t="s">
        <v>616</v>
      </c>
      <c r="F179" s="35" t="s">
        <v>617</v>
      </c>
      <c r="G179" s="35" t="s">
        <v>618</v>
      </c>
      <c r="H179" s="35" t="s">
        <v>619</v>
      </c>
      <c r="I179" s="35" t="s">
        <v>620</v>
      </c>
      <c r="J179" s="36" t="s">
        <v>1676</v>
      </c>
      <c r="K179" s="36" t="s">
        <v>622</v>
      </c>
      <c r="L179" s="36" t="s">
        <v>623</v>
      </c>
      <c r="M179" s="72" t="str">
        <f t="shared" si="2"/>
        <v>Invoice</v>
      </c>
      <c r="N179" s="27"/>
      <c r="O179" s="90"/>
    </row>
    <row r="180" spans="1:15">
      <c r="A180" s="37" t="s">
        <v>2101</v>
      </c>
      <c r="B180" s="31" t="s">
        <v>626</v>
      </c>
      <c r="C180" s="48" t="s">
        <v>2102</v>
      </c>
      <c r="D180" s="73"/>
      <c r="E180" s="37" t="s">
        <v>979</v>
      </c>
      <c r="F180" s="53">
        <v>35</v>
      </c>
      <c r="G180" s="53">
        <v>3920</v>
      </c>
      <c r="H180" s="74">
        <v>0.16800000000000001</v>
      </c>
      <c r="I180" s="25" t="s">
        <v>629</v>
      </c>
      <c r="J180" s="42" t="s">
        <v>2103</v>
      </c>
      <c r="K180" s="42" t="s">
        <v>2104</v>
      </c>
      <c r="L180" s="72">
        <f>VLOOKUP(C180,'New List Prices'!A:B,2,FALSE)</f>
        <v>18.760000000000002</v>
      </c>
      <c r="M180" s="72">
        <f t="shared" si="2"/>
        <v>0</v>
      </c>
      <c r="O180" s="90"/>
    </row>
    <row r="181" spans="1:15">
      <c r="A181" s="37" t="s">
        <v>2101</v>
      </c>
      <c r="B181" s="31" t="s">
        <v>632</v>
      </c>
      <c r="C181" s="48" t="s">
        <v>2105</v>
      </c>
      <c r="D181" s="73"/>
      <c r="E181" s="37" t="s">
        <v>979</v>
      </c>
      <c r="F181" s="53">
        <v>100</v>
      </c>
      <c r="G181" s="53">
        <v>3500</v>
      </c>
      <c r="H181" s="74">
        <v>0.2</v>
      </c>
      <c r="I181" s="25" t="s">
        <v>629</v>
      </c>
      <c r="J181" s="42" t="s">
        <v>2106</v>
      </c>
      <c r="K181" s="42" t="s">
        <v>2107</v>
      </c>
      <c r="L181" s="72">
        <f>VLOOKUP(C181,'New List Prices'!A:B,2,FALSE)</f>
        <v>4.2699999999999996</v>
      </c>
      <c r="M181" s="72">
        <f t="shared" si="2"/>
        <v>0</v>
      </c>
      <c r="O181" s="90"/>
    </row>
    <row r="182" spans="1:15">
      <c r="A182" s="37" t="s">
        <v>2101</v>
      </c>
      <c r="B182" s="31">
        <v>2</v>
      </c>
      <c r="C182" s="48" t="s">
        <v>2108</v>
      </c>
      <c r="D182" s="73"/>
      <c r="E182" s="37" t="s">
        <v>979</v>
      </c>
      <c r="F182" s="53">
        <v>50</v>
      </c>
      <c r="G182" s="53">
        <v>1750</v>
      </c>
      <c r="H182" s="74">
        <v>0.312</v>
      </c>
      <c r="I182" s="25" t="s">
        <v>629</v>
      </c>
      <c r="J182" s="42" t="s">
        <v>2109</v>
      </c>
      <c r="K182" s="42" t="s">
        <v>2110</v>
      </c>
      <c r="L182" s="72">
        <f>VLOOKUP(C182,'New List Prices'!A:B,2,FALSE)</f>
        <v>6.5699999999999994</v>
      </c>
      <c r="M182" s="72">
        <f t="shared" si="2"/>
        <v>0</v>
      </c>
      <c r="O182" s="90"/>
    </row>
    <row r="183" spans="1:15">
      <c r="A183" s="37" t="s">
        <v>2101</v>
      </c>
      <c r="B183" s="31">
        <v>3</v>
      </c>
      <c r="C183" s="48" t="s">
        <v>2111</v>
      </c>
      <c r="D183" s="73"/>
      <c r="E183" s="37" t="s">
        <v>979</v>
      </c>
      <c r="F183" s="53">
        <v>20</v>
      </c>
      <c r="G183" s="53">
        <v>560</v>
      </c>
      <c r="H183" s="74">
        <v>0.95299999999999996</v>
      </c>
      <c r="I183" s="25" t="s">
        <v>629</v>
      </c>
      <c r="J183" s="42" t="s">
        <v>2112</v>
      </c>
      <c r="K183" s="42" t="s">
        <v>2113</v>
      </c>
      <c r="L183" s="72">
        <f>VLOOKUP(C183,'New List Prices'!A:B,2,FALSE)</f>
        <v>18.240000000000002</v>
      </c>
      <c r="M183" s="72">
        <f t="shared" si="2"/>
        <v>0</v>
      </c>
      <c r="O183" s="90"/>
    </row>
    <row r="184" spans="1:15">
      <c r="A184" s="37" t="s">
        <v>2101</v>
      </c>
      <c r="B184" s="31">
        <v>4</v>
      </c>
      <c r="C184" s="48" t="s">
        <v>2114</v>
      </c>
      <c r="D184" s="73"/>
      <c r="E184" s="37" t="s">
        <v>979</v>
      </c>
      <c r="F184" s="53">
        <v>10</v>
      </c>
      <c r="G184" s="53">
        <v>180</v>
      </c>
      <c r="H184" s="74">
        <v>1.681</v>
      </c>
      <c r="I184" s="25" t="s">
        <v>629</v>
      </c>
      <c r="J184" s="42" t="s">
        <v>2115</v>
      </c>
      <c r="K184" s="42" t="s">
        <v>2116</v>
      </c>
      <c r="L184" s="72">
        <f>VLOOKUP(C184,'New List Prices'!A:B,2,FALSE)</f>
        <v>30.490000000000002</v>
      </c>
      <c r="M184" s="72">
        <f t="shared" si="2"/>
        <v>0</v>
      </c>
      <c r="O184" s="90"/>
    </row>
    <row r="185" spans="1:15">
      <c r="A185" s="37" t="s">
        <v>2101</v>
      </c>
      <c r="B185" s="31">
        <v>6</v>
      </c>
      <c r="C185" s="48" t="s">
        <v>2117</v>
      </c>
      <c r="D185" s="73"/>
      <c r="E185" s="37" t="s">
        <v>979</v>
      </c>
      <c r="F185" s="53">
        <v>5</v>
      </c>
      <c r="G185" s="53">
        <v>80</v>
      </c>
      <c r="H185" s="74">
        <v>4.6479999999999997</v>
      </c>
      <c r="I185" s="25" t="s">
        <v>629</v>
      </c>
      <c r="J185" s="42" t="s">
        <v>2118</v>
      </c>
      <c r="K185" s="42" t="s">
        <v>2119</v>
      </c>
      <c r="L185" s="72">
        <f>VLOOKUP(C185,'New List Prices'!A:B,2,FALSE)</f>
        <v>136.32</v>
      </c>
      <c r="M185" s="72">
        <f t="shared" si="2"/>
        <v>0</v>
      </c>
      <c r="O185" s="90"/>
    </row>
    <row r="186" spans="1:15" s="35" customFormat="1" ht="15" customHeight="1">
      <c r="A186" s="33" t="s">
        <v>613</v>
      </c>
      <c r="B186" s="34" t="s">
        <v>614</v>
      </c>
      <c r="C186" s="34" t="s">
        <v>615</v>
      </c>
      <c r="D186" s="73" t="s">
        <v>648</v>
      </c>
      <c r="E186" s="35" t="s">
        <v>616</v>
      </c>
      <c r="F186" s="35" t="s">
        <v>617</v>
      </c>
      <c r="G186" s="35" t="s">
        <v>618</v>
      </c>
      <c r="H186" s="35" t="s">
        <v>619</v>
      </c>
      <c r="I186" s="35" t="s">
        <v>620</v>
      </c>
      <c r="J186" s="36" t="s">
        <v>1676</v>
      </c>
      <c r="K186" s="36" t="s">
        <v>622</v>
      </c>
      <c r="L186" s="36" t="s">
        <v>623</v>
      </c>
      <c r="M186" s="72" t="str">
        <f t="shared" si="2"/>
        <v>Invoice</v>
      </c>
      <c r="N186" s="27"/>
      <c r="O186" s="90"/>
    </row>
    <row r="187" spans="1:15">
      <c r="A187" s="37" t="s">
        <v>2120</v>
      </c>
      <c r="B187" s="31" t="s">
        <v>1015</v>
      </c>
      <c r="C187" s="48" t="s">
        <v>2121</v>
      </c>
      <c r="D187" s="73"/>
      <c r="E187" s="37" t="s">
        <v>993</v>
      </c>
      <c r="F187" s="53">
        <v>25</v>
      </c>
      <c r="G187" s="53">
        <v>400</v>
      </c>
      <c r="H187" s="74">
        <v>1.0940000000000001</v>
      </c>
      <c r="I187" s="25" t="s">
        <v>629</v>
      </c>
      <c r="J187" s="42" t="s">
        <v>2122</v>
      </c>
      <c r="K187" s="42" t="s">
        <v>2123</v>
      </c>
      <c r="L187" s="72">
        <f>VLOOKUP(C187,'New List Prices'!A:B,2,FALSE)</f>
        <v>32.839999999999996</v>
      </c>
      <c r="M187" s="72">
        <f t="shared" si="2"/>
        <v>0</v>
      </c>
      <c r="O187" s="90"/>
    </row>
    <row r="188" spans="1:15">
      <c r="A188" s="37" t="s">
        <v>2120</v>
      </c>
      <c r="B188" s="31" t="s">
        <v>972</v>
      </c>
      <c r="C188" s="48" t="s">
        <v>2124</v>
      </c>
      <c r="D188" s="73"/>
      <c r="E188" s="37" t="s">
        <v>993</v>
      </c>
      <c r="F188" s="53">
        <v>25</v>
      </c>
      <c r="G188" s="53">
        <v>400</v>
      </c>
      <c r="H188" s="74">
        <v>1.07</v>
      </c>
      <c r="I188" s="25" t="s">
        <v>629</v>
      </c>
      <c r="J188" s="42" t="s">
        <v>2125</v>
      </c>
      <c r="K188" s="42" t="s">
        <v>2126</v>
      </c>
      <c r="L188" s="72">
        <f>VLOOKUP(C188,'New List Prices'!A:B,2,FALSE)</f>
        <v>26.32</v>
      </c>
      <c r="M188" s="72">
        <f t="shared" si="2"/>
        <v>0</v>
      </c>
      <c r="O188" s="90"/>
    </row>
    <row r="189" spans="1:15">
      <c r="A189" s="37" t="s">
        <v>2120</v>
      </c>
      <c r="B189" s="31" t="s">
        <v>996</v>
      </c>
      <c r="C189" s="48" t="s">
        <v>2127</v>
      </c>
      <c r="D189" s="73"/>
      <c r="E189" s="37" t="s">
        <v>993</v>
      </c>
      <c r="F189" s="53">
        <v>15</v>
      </c>
      <c r="G189" s="53">
        <v>180</v>
      </c>
      <c r="H189" s="74">
        <v>1.85</v>
      </c>
      <c r="I189" s="25" t="s">
        <v>629</v>
      </c>
      <c r="J189" s="42" t="s">
        <v>2128</v>
      </c>
      <c r="K189" s="42" t="s">
        <v>2129</v>
      </c>
      <c r="L189" s="72">
        <f>VLOOKUP(C189,'New List Prices'!A:B,2,FALSE)</f>
        <v>51.97</v>
      </c>
      <c r="M189" s="72">
        <f t="shared" si="2"/>
        <v>0</v>
      </c>
      <c r="O189" s="90"/>
    </row>
    <row r="190" spans="1:15" s="35" customFormat="1" ht="15" customHeight="1">
      <c r="A190" s="33" t="s">
        <v>613</v>
      </c>
      <c r="B190" s="34" t="s">
        <v>614</v>
      </c>
      <c r="C190" s="34" t="s">
        <v>615</v>
      </c>
      <c r="D190" s="73" t="s">
        <v>648</v>
      </c>
      <c r="E190" s="35" t="s">
        <v>616</v>
      </c>
      <c r="F190" s="35" t="s">
        <v>617</v>
      </c>
      <c r="G190" s="35" t="s">
        <v>618</v>
      </c>
      <c r="H190" s="35" t="s">
        <v>619</v>
      </c>
      <c r="I190" s="35" t="s">
        <v>620</v>
      </c>
      <c r="J190" s="36" t="s">
        <v>1676</v>
      </c>
      <c r="K190" s="36" t="s">
        <v>622</v>
      </c>
      <c r="L190" s="36" t="s">
        <v>623</v>
      </c>
      <c r="M190" s="72" t="str">
        <f t="shared" si="2"/>
        <v>Invoice</v>
      </c>
      <c r="N190" s="27"/>
      <c r="O190" s="90"/>
    </row>
    <row r="191" spans="1:15">
      <c r="A191" s="37" t="s">
        <v>2130</v>
      </c>
      <c r="B191" s="31" t="s">
        <v>632</v>
      </c>
      <c r="C191" s="48" t="s">
        <v>2131</v>
      </c>
      <c r="D191" s="73"/>
      <c r="E191" s="37" t="s">
        <v>1002</v>
      </c>
      <c r="F191" s="53">
        <v>50</v>
      </c>
      <c r="G191" s="53">
        <v>1750</v>
      </c>
      <c r="H191" s="74">
        <v>0.28000000000000003</v>
      </c>
      <c r="I191" s="25" t="s">
        <v>629</v>
      </c>
      <c r="J191" s="42" t="s">
        <v>2132</v>
      </c>
      <c r="K191" s="42" t="s">
        <v>2133</v>
      </c>
      <c r="L191" s="72">
        <f>VLOOKUP(C191,'New List Prices'!A:B,2,FALSE)</f>
        <v>7.6499999999999995</v>
      </c>
      <c r="M191" s="72">
        <f t="shared" si="2"/>
        <v>0</v>
      </c>
      <c r="O191" s="90"/>
    </row>
    <row r="192" spans="1:15">
      <c r="A192" s="37" t="s">
        <v>2130</v>
      </c>
      <c r="B192" s="31">
        <v>2</v>
      </c>
      <c r="C192" s="48" t="s">
        <v>2134</v>
      </c>
      <c r="D192" s="73"/>
      <c r="E192" s="37" t="s">
        <v>1002</v>
      </c>
      <c r="F192" s="53">
        <v>25</v>
      </c>
      <c r="G192" s="53">
        <v>1225</v>
      </c>
      <c r="H192" s="74">
        <v>0.438</v>
      </c>
      <c r="I192" s="25" t="s">
        <v>629</v>
      </c>
      <c r="J192" s="42" t="s">
        <v>2135</v>
      </c>
      <c r="K192" s="42" t="s">
        <v>2136</v>
      </c>
      <c r="L192" s="72">
        <f>VLOOKUP(C192,'New List Prices'!A:B,2,FALSE)</f>
        <v>8.5299999999999994</v>
      </c>
      <c r="M192" s="72">
        <f t="shared" si="2"/>
        <v>0</v>
      </c>
      <c r="O192" s="90"/>
    </row>
    <row r="193" spans="1:15">
      <c r="A193" s="37" t="s">
        <v>2130</v>
      </c>
      <c r="B193" s="31">
        <v>3</v>
      </c>
      <c r="C193" s="48" t="s">
        <v>2137</v>
      </c>
      <c r="D193" s="73"/>
      <c r="E193" s="37" t="s">
        <v>1002</v>
      </c>
      <c r="F193" s="53">
        <v>10</v>
      </c>
      <c r="G193" s="53">
        <v>350</v>
      </c>
      <c r="H193" s="74">
        <v>1.155</v>
      </c>
      <c r="I193" s="25" t="s">
        <v>629</v>
      </c>
      <c r="J193" s="42" t="s">
        <v>2138</v>
      </c>
      <c r="K193" s="42" t="s">
        <v>2139</v>
      </c>
      <c r="L193" s="72">
        <f>VLOOKUP(C193,'New List Prices'!A:B,2,FALSE)</f>
        <v>19.650000000000002</v>
      </c>
      <c r="M193" s="72">
        <f t="shared" si="2"/>
        <v>0</v>
      </c>
      <c r="O193" s="90"/>
    </row>
    <row r="194" spans="1:15">
      <c r="A194" s="37" t="s">
        <v>2130</v>
      </c>
      <c r="B194" s="31">
        <v>4</v>
      </c>
      <c r="C194" s="48" t="s">
        <v>2140</v>
      </c>
      <c r="D194" s="73"/>
      <c r="E194" s="37" t="s">
        <v>1002</v>
      </c>
      <c r="F194" s="53">
        <v>5</v>
      </c>
      <c r="G194" s="53">
        <v>175</v>
      </c>
      <c r="H194" s="74">
        <v>2.1920000000000002</v>
      </c>
      <c r="I194" s="25" t="s">
        <v>629</v>
      </c>
      <c r="J194" s="42" t="s">
        <v>2141</v>
      </c>
      <c r="K194" s="42" t="s">
        <v>2142</v>
      </c>
      <c r="L194" s="72">
        <f>VLOOKUP(C194,'New List Prices'!A:B,2,FALSE)</f>
        <v>37.08</v>
      </c>
      <c r="M194" s="72">
        <f t="shared" si="2"/>
        <v>0</v>
      </c>
      <c r="O194" s="90"/>
    </row>
    <row r="195" spans="1:15">
      <c r="A195" s="37" t="s">
        <v>2130</v>
      </c>
      <c r="B195" s="31">
        <v>6</v>
      </c>
      <c r="C195" s="45" t="s">
        <v>2143</v>
      </c>
      <c r="D195" s="73"/>
      <c r="E195" s="37" t="s">
        <v>1002</v>
      </c>
      <c r="F195" s="75">
        <v>5</v>
      </c>
      <c r="G195" s="75">
        <v>60</v>
      </c>
      <c r="H195" s="74">
        <v>6.673</v>
      </c>
      <c r="I195" s="25" t="s">
        <v>629</v>
      </c>
      <c r="J195" s="42" t="s">
        <v>2144</v>
      </c>
      <c r="K195" s="42" t="s">
        <v>2145</v>
      </c>
      <c r="L195" s="72">
        <f>VLOOKUP(C195,'New List Prices'!A:B,2,FALSE)</f>
        <v>144.54</v>
      </c>
      <c r="M195" s="72">
        <f t="shared" si="2"/>
        <v>0</v>
      </c>
      <c r="O195" s="90"/>
    </row>
    <row r="196" spans="1:15" s="35" customFormat="1" ht="15" customHeight="1">
      <c r="A196" s="33" t="s">
        <v>613</v>
      </c>
      <c r="B196" s="34" t="s">
        <v>614</v>
      </c>
      <c r="C196" s="34" t="s">
        <v>615</v>
      </c>
      <c r="D196" s="73" t="s">
        <v>648</v>
      </c>
      <c r="E196" s="35" t="s">
        <v>616</v>
      </c>
      <c r="F196" s="35" t="s">
        <v>617</v>
      </c>
      <c r="G196" s="35" t="s">
        <v>618</v>
      </c>
      <c r="H196" s="35" t="s">
        <v>619</v>
      </c>
      <c r="I196" s="35" t="s">
        <v>620</v>
      </c>
      <c r="J196" s="36" t="s">
        <v>1676</v>
      </c>
      <c r="K196" s="36" t="s">
        <v>622</v>
      </c>
      <c r="L196" s="36" t="s">
        <v>623</v>
      </c>
      <c r="M196" s="72" t="str">
        <f t="shared" si="2"/>
        <v>Invoice</v>
      </c>
      <c r="N196" s="27"/>
      <c r="O196" s="90"/>
    </row>
    <row r="197" spans="1:15">
      <c r="A197" s="37" t="s">
        <v>2146</v>
      </c>
      <c r="B197" s="31" t="s">
        <v>972</v>
      </c>
      <c r="C197" s="48" t="s">
        <v>2147</v>
      </c>
      <c r="D197" s="73"/>
      <c r="E197" s="37" t="s">
        <v>2148</v>
      </c>
      <c r="F197" s="53">
        <v>25</v>
      </c>
      <c r="G197" s="53">
        <v>300</v>
      </c>
      <c r="H197" s="74">
        <v>1.2889999999999999</v>
      </c>
      <c r="I197" s="25" t="s">
        <v>629</v>
      </c>
      <c r="J197" s="42" t="s">
        <v>2149</v>
      </c>
      <c r="K197" s="42" t="s">
        <v>2150</v>
      </c>
      <c r="L197" s="72">
        <f>VLOOKUP(C197,'New List Prices'!A:B,2,FALSE)</f>
        <v>143.66999999999999</v>
      </c>
      <c r="M197" s="72">
        <f t="shared" si="2"/>
        <v>0</v>
      </c>
      <c r="O197" s="90"/>
    </row>
    <row r="198" spans="1:15" s="35" customFormat="1" ht="15" customHeight="1">
      <c r="A198" s="33" t="s">
        <v>613</v>
      </c>
      <c r="B198" s="34" t="s">
        <v>614</v>
      </c>
      <c r="C198" s="34" t="s">
        <v>615</v>
      </c>
      <c r="D198" s="73" t="s">
        <v>648</v>
      </c>
      <c r="E198" s="35" t="s">
        <v>616</v>
      </c>
      <c r="F198" s="35" t="s">
        <v>617</v>
      </c>
      <c r="G198" s="35" t="s">
        <v>618</v>
      </c>
      <c r="H198" s="35" t="s">
        <v>619</v>
      </c>
      <c r="I198" s="35" t="s">
        <v>620</v>
      </c>
      <c r="J198" s="36" t="s">
        <v>1676</v>
      </c>
      <c r="K198" s="36" t="s">
        <v>622</v>
      </c>
      <c r="L198" s="36" t="s">
        <v>623</v>
      </c>
      <c r="M198" s="72" t="str">
        <f t="shared" si="2"/>
        <v>Invoice</v>
      </c>
      <c r="N198" s="27"/>
      <c r="O198" s="90"/>
    </row>
    <row r="199" spans="1:15">
      <c r="A199" s="37" t="s">
        <v>2151</v>
      </c>
      <c r="B199" s="31" t="s">
        <v>972</v>
      </c>
      <c r="C199" s="48" t="s">
        <v>2152</v>
      </c>
      <c r="D199" s="73"/>
      <c r="E199" s="37" t="s">
        <v>1017</v>
      </c>
      <c r="F199" s="53">
        <v>25</v>
      </c>
      <c r="G199" s="53">
        <v>300</v>
      </c>
      <c r="H199" s="74">
        <v>1.331</v>
      </c>
      <c r="I199" s="25" t="s">
        <v>629</v>
      </c>
      <c r="J199" s="42" t="s">
        <v>2153</v>
      </c>
      <c r="K199" s="42" t="s">
        <v>2154</v>
      </c>
      <c r="L199" s="72">
        <f>VLOOKUP(C199,'New List Prices'!A:B,2,FALSE)</f>
        <v>58.93</v>
      </c>
      <c r="M199" s="72">
        <f t="shared" si="2"/>
        <v>0</v>
      </c>
      <c r="O199" s="90"/>
    </row>
    <row r="200" spans="1:15" s="35" customFormat="1" ht="15" customHeight="1">
      <c r="A200" s="33" t="s">
        <v>613</v>
      </c>
      <c r="B200" s="34" t="s">
        <v>614</v>
      </c>
      <c r="C200" s="34" t="s">
        <v>615</v>
      </c>
      <c r="D200" s="73" t="s">
        <v>648</v>
      </c>
      <c r="E200" s="35" t="s">
        <v>616</v>
      </c>
      <c r="F200" s="35" t="s">
        <v>617</v>
      </c>
      <c r="G200" s="35" t="s">
        <v>618</v>
      </c>
      <c r="H200" s="35" t="s">
        <v>619</v>
      </c>
      <c r="I200" s="35" t="s">
        <v>620</v>
      </c>
      <c r="J200" s="36" t="s">
        <v>1676</v>
      </c>
      <c r="K200" s="36" t="s">
        <v>622</v>
      </c>
      <c r="L200" s="36" t="s">
        <v>623</v>
      </c>
      <c r="M200" s="72" t="str">
        <f t="shared" si="2"/>
        <v>Invoice</v>
      </c>
      <c r="N200" s="27"/>
      <c r="O200" s="90"/>
    </row>
    <row r="201" spans="1:15">
      <c r="A201" s="37" t="s">
        <v>2155</v>
      </c>
      <c r="B201" s="31" t="s">
        <v>632</v>
      </c>
      <c r="C201" s="48" t="s">
        <v>2156</v>
      </c>
      <c r="D201" s="73"/>
      <c r="E201" s="37" t="s">
        <v>1025</v>
      </c>
      <c r="F201" s="53">
        <v>50</v>
      </c>
      <c r="G201" s="53">
        <v>2450</v>
      </c>
      <c r="H201" s="74">
        <v>0.26700000000000002</v>
      </c>
      <c r="I201" s="25" t="s">
        <v>629</v>
      </c>
      <c r="J201" s="42" t="s">
        <v>2157</v>
      </c>
      <c r="K201" s="42" t="s">
        <v>2158</v>
      </c>
      <c r="L201" s="72">
        <f>VLOOKUP(C201,'New List Prices'!A:B,2,FALSE)</f>
        <v>11.73</v>
      </c>
      <c r="M201" s="72">
        <f t="shared" si="2"/>
        <v>0</v>
      </c>
      <c r="O201" s="90"/>
    </row>
    <row r="202" spans="1:15">
      <c r="A202" s="37" t="s">
        <v>2155</v>
      </c>
      <c r="B202" s="31">
        <v>2</v>
      </c>
      <c r="C202" s="48" t="s">
        <v>2159</v>
      </c>
      <c r="D202" s="73"/>
      <c r="E202" s="37" t="s">
        <v>1025</v>
      </c>
      <c r="F202" s="53">
        <v>25</v>
      </c>
      <c r="G202" s="53">
        <v>1225</v>
      </c>
      <c r="H202" s="74">
        <v>0.33600000000000002</v>
      </c>
      <c r="I202" s="25" t="s">
        <v>629</v>
      </c>
      <c r="J202" s="42" t="s">
        <v>2160</v>
      </c>
      <c r="K202" s="42" t="s">
        <v>2161</v>
      </c>
      <c r="L202" s="72">
        <f>VLOOKUP(C202,'New List Prices'!A:B,2,FALSE)</f>
        <v>14.04</v>
      </c>
      <c r="M202" s="72">
        <f t="shared" si="2"/>
        <v>0</v>
      </c>
      <c r="O202" s="90"/>
    </row>
    <row r="203" spans="1:15">
      <c r="A203" s="37" t="s">
        <v>2155</v>
      </c>
      <c r="B203" s="31">
        <v>3</v>
      </c>
      <c r="C203" s="48" t="s">
        <v>2162</v>
      </c>
      <c r="D203" s="73"/>
      <c r="E203" s="37" t="s">
        <v>1025</v>
      </c>
      <c r="F203" s="53">
        <v>20</v>
      </c>
      <c r="G203" s="53">
        <v>360</v>
      </c>
      <c r="H203" s="74">
        <v>1.115</v>
      </c>
      <c r="I203" s="25" t="s">
        <v>629</v>
      </c>
      <c r="J203" s="42" t="s">
        <v>2163</v>
      </c>
      <c r="K203" s="42" t="s">
        <v>2164</v>
      </c>
      <c r="L203" s="72">
        <f>VLOOKUP(C203,'New List Prices'!A:B,2,FALSE)</f>
        <v>34.93</v>
      </c>
      <c r="M203" s="72">
        <f t="shared" si="2"/>
        <v>0</v>
      </c>
      <c r="O203" s="90"/>
    </row>
    <row r="204" spans="1:15">
      <c r="A204" s="37" t="s">
        <v>2155</v>
      </c>
      <c r="B204" s="31">
        <v>4</v>
      </c>
      <c r="C204" s="48" t="s">
        <v>2165</v>
      </c>
      <c r="D204" s="73"/>
      <c r="E204" s="37" t="s">
        <v>1025</v>
      </c>
      <c r="F204" s="53">
        <v>5</v>
      </c>
      <c r="G204" s="53">
        <v>175</v>
      </c>
      <c r="H204" s="74">
        <v>1.708</v>
      </c>
      <c r="I204" s="25" t="s">
        <v>629</v>
      </c>
      <c r="J204" s="42" t="s">
        <v>2166</v>
      </c>
      <c r="K204" s="42" t="s">
        <v>2167</v>
      </c>
      <c r="L204" s="72">
        <f>VLOOKUP(C204,'New List Prices'!A:B,2,FALSE)</f>
        <v>53.8</v>
      </c>
      <c r="M204" s="72">
        <f t="shared" si="2"/>
        <v>0</v>
      </c>
      <c r="O204" s="90"/>
    </row>
    <row r="205" spans="1:15" s="35" customFormat="1" ht="15" customHeight="1">
      <c r="A205" s="33" t="s">
        <v>613</v>
      </c>
      <c r="B205" s="34" t="s">
        <v>614</v>
      </c>
      <c r="C205" s="34" t="s">
        <v>615</v>
      </c>
      <c r="D205" s="73" t="s">
        <v>648</v>
      </c>
      <c r="E205" s="35" t="s">
        <v>616</v>
      </c>
      <c r="F205" s="35" t="s">
        <v>617</v>
      </c>
      <c r="G205" s="35" t="s">
        <v>618</v>
      </c>
      <c r="H205" s="35" t="s">
        <v>619</v>
      </c>
      <c r="I205" s="35" t="s">
        <v>620</v>
      </c>
      <c r="J205" s="36" t="s">
        <v>1676</v>
      </c>
      <c r="K205" s="36" t="s">
        <v>622</v>
      </c>
      <c r="L205" s="36" t="s">
        <v>623</v>
      </c>
      <c r="M205" s="72" t="str">
        <f t="shared" si="2"/>
        <v>Invoice</v>
      </c>
      <c r="N205" s="27"/>
      <c r="O205" s="90"/>
    </row>
    <row r="206" spans="1:15">
      <c r="A206" s="37" t="s">
        <v>2168</v>
      </c>
      <c r="B206" s="31" t="s">
        <v>972</v>
      </c>
      <c r="C206" s="48" t="s">
        <v>2169</v>
      </c>
      <c r="D206" s="73"/>
      <c r="E206" s="37" t="s">
        <v>1036</v>
      </c>
      <c r="F206" s="53">
        <v>15</v>
      </c>
      <c r="G206" s="53">
        <v>420</v>
      </c>
      <c r="H206" s="74">
        <v>1.089</v>
      </c>
      <c r="I206" s="25" t="s">
        <v>629</v>
      </c>
      <c r="J206" s="42" t="s">
        <v>2170</v>
      </c>
      <c r="K206" s="42" t="s">
        <v>2171</v>
      </c>
      <c r="L206" s="72">
        <f>VLOOKUP(C206,'New List Prices'!A:B,2,FALSE)</f>
        <v>75.27000000000001</v>
      </c>
      <c r="M206" s="72">
        <f t="shared" si="2"/>
        <v>0</v>
      </c>
      <c r="O206" s="90"/>
    </row>
    <row r="207" spans="1:15" s="35" customFormat="1" ht="15" customHeight="1">
      <c r="A207" s="33" t="s">
        <v>613</v>
      </c>
      <c r="B207" s="34" t="s">
        <v>614</v>
      </c>
      <c r="C207" s="34" t="s">
        <v>615</v>
      </c>
      <c r="D207" s="73" t="s">
        <v>648</v>
      </c>
      <c r="E207" s="35" t="s">
        <v>616</v>
      </c>
      <c r="F207" s="35" t="s">
        <v>617</v>
      </c>
      <c r="G207" s="35" t="s">
        <v>618</v>
      </c>
      <c r="H207" s="35" t="s">
        <v>619</v>
      </c>
      <c r="I207" s="35" t="s">
        <v>620</v>
      </c>
      <c r="J207" s="36" t="s">
        <v>1676</v>
      </c>
      <c r="K207" s="36" t="s">
        <v>622</v>
      </c>
      <c r="L207" s="36" t="s">
        <v>623</v>
      </c>
      <c r="M207" s="72" t="str">
        <f t="shared" si="2"/>
        <v>Invoice</v>
      </c>
      <c r="N207" s="27"/>
      <c r="O207" s="90"/>
    </row>
    <row r="208" spans="1:15">
      <c r="A208" s="37" t="s">
        <v>2172</v>
      </c>
      <c r="B208" s="31" t="s">
        <v>972</v>
      </c>
      <c r="C208" s="48" t="s">
        <v>2173</v>
      </c>
      <c r="D208" s="73"/>
      <c r="E208" s="37" t="s">
        <v>2174</v>
      </c>
      <c r="F208" s="53">
        <v>25</v>
      </c>
      <c r="G208" s="53">
        <v>300</v>
      </c>
      <c r="H208" s="74">
        <v>1.2949999999999999</v>
      </c>
      <c r="I208" s="25" t="s">
        <v>629</v>
      </c>
      <c r="J208" s="42" t="s">
        <v>2175</v>
      </c>
      <c r="K208" s="42" t="s">
        <v>2176</v>
      </c>
      <c r="L208" s="72">
        <f>VLOOKUP(C208,'New List Prices'!A:B,2,FALSE)</f>
        <v>87.490000000000009</v>
      </c>
      <c r="M208" s="72">
        <f t="shared" si="2"/>
        <v>0</v>
      </c>
      <c r="O208" s="90"/>
    </row>
    <row r="209" spans="1:15" s="35" customFormat="1" ht="15" customHeight="1">
      <c r="A209" s="33" t="s">
        <v>613</v>
      </c>
      <c r="B209" s="34" t="s">
        <v>614</v>
      </c>
      <c r="C209" s="34" t="s">
        <v>615</v>
      </c>
      <c r="D209" s="73" t="s">
        <v>648</v>
      </c>
      <c r="E209" s="35" t="s">
        <v>616</v>
      </c>
      <c r="F209" s="35" t="s">
        <v>617</v>
      </c>
      <c r="G209" s="35" t="s">
        <v>618</v>
      </c>
      <c r="H209" s="35" t="s">
        <v>619</v>
      </c>
      <c r="I209" s="35" t="s">
        <v>620</v>
      </c>
      <c r="J209" s="36" t="s">
        <v>1676</v>
      </c>
      <c r="K209" s="36" t="s">
        <v>622</v>
      </c>
      <c r="L209" s="36" t="s">
        <v>623</v>
      </c>
      <c r="M209" s="72" t="str">
        <f t="shared" si="2"/>
        <v>Invoice</v>
      </c>
      <c r="N209" s="27"/>
      <c r="O209" s="90"/>
    </row>
    <row r="210" spans="1:15">
      <c r="A210" s="37" t="s">
        <v>2177</v>
      </c>
      <c r="B210" s="31" t="s">
        <v>632</v>
      </c>
      <c r="C210" s="48" t="s">
        <v>2178</v>
      </c>
      <c r="D210" s="73"/>
      <c r="E210" s="37" t="s">
        <v>1041</v>
      </c>
      <c r="F210" s="53">
        <v>40</v>
      </c>
      <c r="G210" s="53">
        <v>3200</v>
      </c>
      <c r="H210" s="74">
        <v>0.185</v>
      </c>
      <c r="I210" s="25" t="s">
        <v>629</v>
      </c>
      <c r="J210" s="42" t="s">
        <v>2179</v>
      </c>
      <c r="K210" s="42" t="s">
        <v>2180</v>
      </c>
      <c r="L210" s="72">
        <f>VLOOKUP(C210,'New List Prices'!A:B,2,FALSE)</f>
        <v>7.68</v>
      </c>
      <c r="M210" s="72">
        <f t="shared" si="2"/>
        <v>0</v>
      </c>
      <c r="O210" s="90"/>
    </row>
    <row r="211" spans="1:15">
      <c r="A211" s="37" t="s">
        <v>2177</v>
      </c>
      <c r="B211" s="31">
        <v>2</v>
      </c>
      <c r="C211" s="48" t="s">
        <v>2181</v>
      </c>
      <c r="D211" s="73"/>
      <c r="E211" s="37" t="s">
        <v>1041</v>
      </c>
      <c r="F211" s="53">
        <v>25</v>
      </c>
      <c r="G211" s="53">
        <v>1400</v>
      </c>
      <c r="H211" s="74">
        <v>0.29199999999999998</v>
      </c>
      <c r="I211" s="25" t="s">
        <v>629</v>
      </c>
      <c r="J211" s="42" t="s">
        <v>2182</v>
      </c>
      <c r="K211" s="42" t="s">
        <v>2183</v>
      </c>
      <c r="L211" s="72">
        <f>VLOOKUP(C211,'New List Prices'!A:B,2,FALSE)</f>
        <v>8.94</v>
      </c>
      <c r="M211" s="72">
        <f t="shared" ref="M211:M274" si="3">IF(C211="Part Number","Invoice",ROUND(L211*$B$17,4))</f>
        <v>0</v>
      </c>
      <c r="O211" s="90"/>
    </row>
    <row r="212" spans="1:15">
      <c r="A212" s="37" t="s">
        <v>2177</v>
      </c>
      <c r="B212" s="31">
        <v>3</v>
      </c>
      <c r="C212" s="48" t="s">
        <v>2184</v>
      </c>
      <c r="D212" s="73"/>
      <c r="E212" s="37" t="s">
        <v>1041</v>
      </c>
      <c r="F212" s="53">
        <v>20</v>
      </c>
      <c r="G212" s="53">
        <v>560</v>
      </c>
      <c r="H212" s="74">
        <v>0.85699999999999998</v>
      </c>
      <c r="I212" s="25" t="s">
        <v>629</v>
      </c>
      <c r="J212" s="42" t="s">
        <v>2185</v>
      </c>
      <c r="K212" s="42" t="s">
        <v>2186</v>
      </c>
      <c r="L212" s="72">
        <f>VLOOKUP(C212,'New List Prices'!A:B,2,FALSE)</f>
        <v>32.989999999999995</v>
      </c>
      <c r="M212" s="72">
        <f t="shared" si="3"/>
        <v>0</v>
      </c>
      <c r="O212" s="90"/>
    </row>
    <row r="213" spans="1:15">
      <c r="A213" s="37" t="s">
        <v>2177</v>
      </c>
      <c r="B213" s="31">
        <v>4</v>
      </c>
      <c r="C213" s="48" t="s">
        <v>2187</v>
      </c>
      <c r="D213" s="73"/>
      <c r="E213" s="37" t="s">
        <v>1041</v>
      </c>
      <c r="F213" s="53">
        <v>10</v>
      </c>
      <c r="G213" s="53">
        <v>280</v>
      </c>
      <c r="H213" s="74">
        <v>1.448</v>
      </c>
      <c r="I213" s="25" t="s">
        <v>629</v>
      </c>
      <c r="J213" s="42" t="s">
        <v>2188</v>
      </c>
      <c r="K213" s="42" t="s">
        <v>2189</v>
      </c>
      <c r="L213" s="72">
        <f>VLOOKUP(C213,'New List Prices'!A:B,2,FALSE)</f>
        <v>43.97</v>
      </c>
      <c r="M213" s="72">
        <f t="shared" si="3"/>
        <v>0</v>
      </c>
      <c r="O213" s="90"/>
    </row>
    <row r="214" spans="1:15" s="35" customFormat="1" ht="15" customHeight="1">
      <c r="A214" s="33" t="s">
        <v>613</v>
      </c>
      <c r="B214" s="34" t="s">
        <v>614</v>
      </c>
      <c r="C214" s="34" t="s">
        <v>615</v>
      </c>
      <c r="D214" s="73" t="s">
        <v>648</v>
      </c>
      <c r="E214" s="35" t="s">
        <v>616</v>
      </c>
      <c r="F214" s="35" t="s">
        <v>617</v>
      </c>
      <c r="G214" s="35" t="s">
        <v>618</v>
      </c>
      <c r="H214" s="35" t="s">
        <v>619</v>
      </c>
      <c r="I214" s="35" t="s">
        <v>620</v>
      </c>
      <c r="J214" s="36" t="s">
        <v>1676</v>
      </c>
      <c r="K214" s="36" t="s">
        <v>622</v>
      </c>
      <c r="L214" s="36" t="s">
        <v>623</v>
      </c>
      <c r="M214" s="72" t="str">
        <f t="shared" si="3"/>
        <v>Invoice</v>
      </c>
      <c r="N214" s="27"/>
      <c r="O214" s="90"/>
    </row>
    <row r="215" spans="1:15">
      <c r="A215" s="37" t="s">
        <v>2190</v>
      </c>
      <c r="B215" s="31" t="s">
        <v>632</v>
      </c>
      <c r="C215" s="48" t="s">
        <v>2191</v>
      </c>
      <c r="D215" s="73"/>
      <c r="E215" s="37" t="s">
        <v>1055</v>
      </c>
      <c r="F215" s="53">
        <v>40</v>
      </c>
      <c r="G215" s="53">
        <v>3200</v>
      </c>
      <c r="H215" s="74">
        <v>0.16800000000000001</v>
      </c>
      <c r="I215" s="25" t="s">
        <v>629</v>
      </c>
      <c r="J215" s="42" t="s">
        <v>2192</v>
      </c>
      <c r="K215" s="42" t="s">
        <v>2193</v>
      </c>
      <c r="L215" s="72">
        <f>VLOOKUP(C215,'New List Prices'!A:B,2,FALSE)</f>
        <v>13.93</v>
      </c>
      <c r="M215" s="72">
        <f t="shared" si="3"/>
        <v>0</v>
      </c>
      <c r="O215" s="90"/>
    </row>
    <row r="216" spans="1:15">
      <c r="A216" s="37" t="s">
        <v>2190</v>
      </c>
      <c r="B216" s="31">
        <v>2</v>
      </c>
      <c r="C216" s="48" t="s">
        <v>2194</v>
      </c>
      <c r="D216" s="73"/>
      <c r="E216" s="37" t="s">
        <v>1055</v>
      </c>
      <c r="F216" s="53">
        <v>25</v>
      </c>
      <c r="G216" s="53">
        <v>2000</v>
      </c>
      <c r="H216" s="74">
        <v>0.26600000000000001</v>
      </c>
      <c r="I216" s="25" t="s">
        <v>629</v>
      </c>
      <c r="J216" s="42" t="s">
        <v>2195</v>
      </c>
      <c r="K216" s="42" t="s">
        <v>2196</v>
      </c>
      <c r="L216" s="72">
        <f>VLOOKUP(C216,'New List Prices'!A:B,2,FALSE)</f>
        <v>17.950000000000003</v>
      </c>
      <c r="M216" s="72">
        <f t="shared" si="3"/>
        <v>0</v>
      </c>
      <c r="O216" s="90"/>
    </row>
    <row r="217" spans="1:15">
      <c r="A217" s="37" t="s">
        <v>2190</v>
      </c>
      <c r="B217" s="31">
        <v>3</v>
      </c>
      <c r="C217" s="48" t="s">
        <v>2197</v>
      </c>
      <c r="D217" s="73"/>
      <c r="E217" s="37" t="s">
        <v>1055</v>
      </c>
      <c r="F217" s="53">
        <v>20</v>
      </c>
      <c r="G217" s="53">
        <v>700</v>
      </c>
      <c r="H217" s="74">
        <v>0.79800000000000004</v>
      </c>
      <c r="I217" s="25" t="s">
        <v>629</v>
      </c>
      <c r="J217" s="42" t="s">
        <v>2198</v>
      </c>
      <c r="K217" s="42" t="s">
        <v>2199</v>
      </c>
      <c r="L217" s="72">
        <f>VLOOKUP(C217,'New List Prices'!A:B,2,FALSE)</f>
        <v>38.699999999999996</v>
      </c>
      <c r="M217" s="72">
        <f t="shared" si="3"/>
        <v>0</v>
      </c>
      <c r="O217" s="90"/>
    </row>
    <row r="218" spans="1:15">
      <c r="A218" s="37" t="s">
        <v>2190</v>
      </c>
      <c r="B218" s="31">
        <v>4</v>
      </c>
      <c r="C218" s="48" t="s">
        <v>2200</v>
      </c>
      <c r="D218" s="73"/>
      <c r="E218" s="37" t="s">
        <v>1055</v>
      </c>
      <c r="F218" s="53">
        <v>10</v>
      </c>
      <c r="G218" s="53">
        <v>280</v>
      </c>
      <c r="H218" s="74">
        <v>1.54</v>
      </c>
      <c r="I218" s="25" t="s">
        <v>629</v>
      </c>
      <c r="J218" s="42" t="s">
        <v>2201</v>
      </c>
      <c r="K218" s="42" t="s">
        <v>2202</v>
      </c>
      <c r="L218" s="72">
        <f>VLOOKUP(C218,'New List Prices'!A:B,2,FALSE)</f>
        <v>60.18</v>
      </c>
      <c r="M218" s="72">
        <f t="shared" si="3"/>
        <v>0</v>
      </c>
      <c r="O218" s="90"/>
    </row>
    <row r="219" spans="1:15" s="35" customFormat="1" ht="15" customHeight="1">
      <c r="A219" s="33" t="s">
        <v>613</v>
      </c>
      <c r="B219" s="34" t="s">
        <v>614</v>
      </c>
      <c r="C219" s="34" t="s">
        <v>615</v>
      </c>
      <c r="D219" s="73" t="s">
        <v>648</v>
      </c>
      <c r="E219" s="35" t="s">
        <v>616</v>
      </c>
      <c r="F219" s="35" t="s">
        <v>617</v>
      </c>
      <c r="G219" s="35" t="s">
        <v>618</v>
      </c>
      <c r="H219" s="35" t="s">
        <v>619</v>
      </c>
      <c r="I219" s="35" t="s">
        <v>620</v>
      </c>
      <c r="J219" s="36" t="s">
        <v>1676</v>
      </c>
      <c r="K219" s="36" t="s">
        <v>622</v>
      </c>
      <c r="L219" s="36" t="s">
        <v>623</v>
      </c>
      <c r="M219" s="72" t="str">
        <f t="shared" si="3"/>
        <v>Invoice</v>
      </c>
      <c r="N219" s="27"/>
      <c r="O219" s="90"/>
    </row>
    <row r="220" spans="1:15">
      <c r="A220" s="37" t="s">
        <v>2203</v>
      </c>
      <c r="B220" s="31" t="s">
        <v>626</v>
      </c>
      <c r="C220" s="48" t="s">
        <v>2204</v>
      </c>
      <c r="D220" s="73"/>
      <c r="E220" s="37" t="s">
        <v>1066</v>
      </c>
      <c r="F220" s="53">
        <v>50</v>
      </c>
      <c r="G220" s="53">
        <v>4000</v>
      </c>
      <c r="H220" s="74">
        <v>0.14599999999999999</v>
      </c>
      <c r="I220" s="25" t="s">
        <v>629</v>
      </c>
      <c r="J220" s="42" t="s">
        <v>2205</v>
      </c>
      <c r="K220" s="42" t="s">
        <v>2206</v>
      </c>
      <c r="L220" s="72">
        <f>VLOOKUP(C220,'New List Prices'!A:B,2,FALSE)</f>
        <v>7.84</v>
      </c>
      <c r="M220" s="72">
        <f t="shared" si="3"/>
        <v>0</v>
      </c>
      <c r="O220" s="90"/>
    </row>
    <row r="221" spans="1:15">
      <c r="A221" s="37" t="s">
        <v>2203</v>
      </c>
      <c r="B221" s="31" t="s">
        <v>632</v>
      </c>
      <c r="C221" s="48" t="s">
        <v>2207</v>
      </c>
      <c r="D221" s="73"/>
      <c r="E221" s="37" t="s">
        <v>1066</v>
      </c>
      <c r="F221" s="53">
        <v>100</v>
      </c>
      <c r="G221" s="53">
        <v>3500</v>
      </c>
      <c r="H221" s="74">
        <v>0.184</v>
      </c>
      <c r="I221" s="25" t="s">
        <v>629</v>
      </c>
      <c r="J221" s="42" t="s">
        <v>2208</v>
      </c>
      <c r="K221" s="42" t="s">
        <v>2209</v>
      </c>
      <c r="L221" s="72">
        <f>VLOOKUP(C221,'New List Prices'!A:B,2,FALSE)</f>
        <v>3.23</v>
      </c>
      <c r="M221" s="72">
        <f t="shared" si="3"/>
        <v>0</v>
      </c>
      <c r="O221" s="90"/>
    </row>
    <row r="222" spans="1:15">
      <c r="A222" s="37" t="s">
        <v>2203</v>
      </c>
      <c r="B222" s="31">
        <v>2</v>
      </c>
      <c r="C222" s="48" t="s">
        <v>2210</v>
      </c>
      <c r="D222" s="73"/>
      <c r="E222" s="37" t="s">
        <v>1066</v>
      </c>
      <c r="F222" s="53">
        <v>50</v>
      </c>
      <c r="G222" s="53">
        <v>1750</v>
      </c>
      <c r="H222" s="74">
        <v>0.30199999999999999</v>
      </c>
      <c r="I222" s="25" t="s">
        <v>629</v>
      </c>
      <c r="J222" s="42" t="s">
        <v>2211</v>
      </c>
      <c r="K222" s="42" t="s">
        <v>2212</v>
      </c>
      <c r="L222" s="72">
        <f>VLOOKUP(C222,'New List Prices'!A:B,2,FALSE)</f>
        <v>4.8199999999999994</v>
      </c>
      <c r="M222" s="72">
        <f t="shared" si="3"/>
        <v>0</v>
      </c>
      <c r="O222" s="90"/>
    </row>
    <row r="223" spans="1:15">
      <c r="A223" s="37" t="s">
        <v>2203</v>
      </c>
      <c r="B223" s="31">
        <v>3</v>
      </c>
      <c r="C223" s="48" t="s">
        <v>2213</v>
      </c>
      <c r="D223" s="73"/>
      <c r="E223" s="37" t="s">
        <v>1066</v>
      </c>
      <c r="F223" s="53">
        <v>20</v>
      </c>
      <c r="G223" s="53">
        <v>560</v>
      </c>
      <c r="H223" s="74">
        <v>0.81899999999999995</v>
      </c>
      <c r="I223" s="25" t="s">
        <v>629</v>
      </c>
      <c r="J223" s="42" t="s">
        <v>2214</v>
      </c>
      <c r="K223" s="42" t="s">
        <v>2215</v>
      </c>
      <c r="L223" s="72">
        <f>VLOOKUP(C223,'New List Prices'!A:B,2,FALSE)</f>
        <v>13.69</v>
      </c>
      <c r="M223" s="72">
        <f t="shared" si="3"/>
        <v>0</v>
      </c>
      <c r="O223" s="90"/>
    </row>
    <row r="224" spans="1:15">
      <c r="A224" s="37" t="s">
        <v>2203</v>
      </c>
      <c r="B224" s="31">
        <v>4</v>
      </c>
      <c r="C224" s="48" t="s">
        <v>2216</v>
      </c>
      <c r="D224" s="73"/>
      <c r="E224" s="37" t="s">
        <v>1066</v>
      </c>
      <c r="F224" s="53">
        <v>10</v>
      </c>
      <c r="G224" s="53">
        <v>280</v>
      </c>
      <c r="H224" s="74">
        <v>1.484</v>
      </c>
      <c r="I224" s="25" t="s">
        <v>629</v>
      </c>
      <c r="J224" s="42" t="s">
        <v>2217</v>
      </c>
      <c r="K224" s="42" t="s">
        <v>2218</v>
      </c>
      <c r="L224" s="72">
        <f>VLOOKUP(C224,'New List Prices'!A:B,2,FALSE)</f>
        <v>25.07</v>
      </c>
      <c r="M224" s="72">
        <f t="shared" si="3"/>
        <v>0</v>
      </c>
      <c r="O224" s="90"/>
    </row>
    <row r="225" spans="1:15">
      <c r="A225" s="37" t="s">
        <v>2203</v>
      </c>
      <c r="B225" s="31">
        <v>6</v>
      </c>
      <c r="C225" s="48" t="s">
        <v>2219</v>
      </c>
      <c r="D225" s="73"/>
      <c r="E225" s="37" t="s">
        <v>1066</v>
      </c>
      <c r="F225" s="53">
        <v>3</v>
      </c>
      <c r="G225" s="53">
        <v>84</v>
      </c>
      <c r="H225" s="74">
        <v>3.1960000000000002</v>
      </c>
      <c r="I225" s="25" t="s">
        <v>629</v>
      </c>
      <c r="J225" s="42" t="s">
        <v>2220</v>
      </c>
      <c r="K225" s="42" t="s">
        <v>2221</v>
      </c>
      <c r="L225" s="72">
        <f>VLOOKUP(C225,'New List Prices'!A:B,2,FALSE)</f>
        <v>92.62</v>
      </c>
      <c r="M225" s="72">
        <f t="shared" si="3"/>
        <v>0</v>
      </c>
      <c r="O225" s="90"/>
    </row>
    <row r="226" spans="1:15">
      <c r="A226" s="37" t="s">
        <v>2203</v>
      </c>
      <c r="B226" s="31">
        <v>8</v>
      </c>
      <c r="C226" s="48" t="s">
        <v>2222</v>
      </c>
      <c r="D226" s="73"/>
      <c r="E226" s="37" t="s">
        <v>1066</v>
      </c>
      <c r="F226" s="53">
        <v>1</v>
      </c>
      <c r="G226" s="53">
        <v>28</v>
      </c>
      <c r="H226" s="74">
        <v>7.52</v>
      </c>
      <c r="I226" s="25" t="s">
        <v>629</v>
      </c>
      <c r="J226" s="42" t="s">
        <v>2223</v>
      </c>
      <c r="K226" s="42" t="s">
        <v>2224</v>
      </c>
      <c r="L226" s="72">
        <f>VLOOKUP(C226,'New List Prices'!A:B,2,FALSE)</f>
        <v>121.26</v>
      </c>
      <c r="M226" s="72">
        <f t="shared" si="3"/>
        <v>0</v>
      </c>
      <c r="O226" s="90"/>
    </row>
    <row r="227" spans="1:15" s="35" customFormat="1" ht="15" customHeight="1">
      <c r="A227" s="33" t="s">
        <v>613</v>
      </c>
      <c r="B227" s="34" t="s">
        <v>614</v>
      </c>
      <c r="C227" s="34" t="s">
        <v>615</v>
      </c>
      <c r="D227" s="73" t="s">
        <v>648</v>
      </c>
      <c r="E227" s="35" t="s">
        <v>616</v>
      </c>
      <c r="F227" s="35" t="s">
        <v>617</v>
      </c>
      <c r="G227" s="35" t="s">
        <v>618</v>
      </c>
      <c r="H227" s="35" t="s">
        <v>619</v>
      </c>
      <c r="I227" s="35" t="s">
        <v>620</v>
      </c>
      <c r="J227" s="36" t="s">
        <v>1676</v>
      </c>
      <c r="K227" s="36" t="s">
        <v>622</v>
      </c>
      <c r="L227" s="36" t="s">
        <v>623</v>
      </c>
      <c r="M227" s="72" t="str">
        <f t="shared" si="3"/>
        <v>Invoice</v>
      </c>
      <c r="N227" s="27"/>
      <c r="O227" s="90"/>
    </row>
    <row r="228" spans="1:15">
      <c r="A228" s="37" t="s">
        <v>2225</v>
      </c>
      <c r="B228" s="31" t="s">
        <v>626</v>
      </c>
      <c r="C228" s="48" t="s">
        <v>2226</v>
      </c>
      <c r="D228" s="73"/>
      <c r="E228" s="37" t="s">
        <v>1083</v>
      </c>
      <c r="F228" s="53">
        <v>40</v>
      </c>
      <c r="G228" s="53">
        <v>4480</v>
      </c>
      <c r="H228" s="74">
        <v>0.14000000000000001</v>
      </c>
      <c r="I228" s="25" t="s">
        <v>629</v>
      </c>
      <c r="J228" s="42" t="s">
        <v>2227</v>
      </c>
      <c r="K228" s="42" t="s">
        <v>2228</v>
      </c>
      <c r="L228" s="72">
        <f>VLOOKUP(C228,'New List Prices'!A:B,2,FALSE)</f>
        <v>10.72</v>
      </c>
      <c r="M228" s="72">
        <f t="shared" si="3"/>
        <v>0</v>
      </c>
      <c r="O228" s="90"/>
    </row>
    <row r="229" spans="1:15">
      <c r="A229" s="37" t="s">
        <v>2225</v>
      </c>
      <c r="B229" s="31" t="s">
        <v>632</v>
      </c>
      <c r="C229" s="48" t="s">
        <v>2229</v>
      </c>
      <c r="D229" s="73"/>
      <c r="E229" s="37" t="s">
        <v>1083</v>
      </c>
      <c r="F229" s="53">
        <v>100</v>
      </c>
      <c r="G229" s="53">
        <v>3500</v>
      </c>
      <c r="H229" s="74">
        <v>0.186</v>
      </c>
      <c r="I229" s="25" t="s">
        <v>629</v>
      </c>
      <c r="J229" s="42" t="s">
        <v>2230</v>
      </c>
      <c r="K229" s="42" t="s">
        <v>2231</v>
      </c>
      <c r="L229" s="72">
        <f>VLOOKUP(C229,'New List Prices'!A:B,2,FALSE)</f>
        <v>3.11</v>
      </c>
      <c r="M229" s="72">
        <f t="shared" si="3"/>
        <v>0</v>
      </c>
      <c r="O229" s="90"/>
    </row>
    <row r="230" spans="1:15">
      <c r="A230" s="37" t="s">
        <v>2225</v>
      </c>
      <c r="B230" s="31">
        <v>2</v>
      </c>
      <c r="C230" s="48" t="s">
        <v>2232</v>
      </c>
      <c r="D230" s="73"/>
      <c r="E230" s="37" t="s">
        <v>1083</v>
      </c>
      <c r="F230" s="53">
        <v>50</v>
      </c>
      <c r="G230" s="53">
        <v>1750</v>
      </c>
      <c r="H230" s="74">
        <v>0.28100000000000003</v>
      </c>
      <c r="I230" s="25" t="s">
        <v>629</v>
      </c>
      <c r="J230" s="42" t="s">
        <v>2233</v>
      </c>
      <c r="K230" s="42" t="s">
        <v>2234</v>
      </c>
      <c r="L230" s="72">
        <f>VLOOKUP(C230,'New List Prices'!A:B,2,FALSE)</f>
        <v>4.92</v>
      </c>
      <c r="M230" s="72">
        <f t="shared" si="3"/>
        <v>0</v>
      </c>
      <c r="O230" s="90"/>
    </row>
    <row r="231" spans="1:15">
      <c r="A231" s="37" t="s">
        <v>2225</v>
      </c>
      <c r="B231" s="31">
        <v>3</v>
      </c>
      <c r="C231" s="48" t="s">
        <v>2235</v>
      </c>
      <c r="D231" s="73"/>
      <c r="E231" s="37" t="s">
        <v>1083</v>
      </c>
      <c r="F231" s="53">
        <v>20</v>
      </c>
      <c r="G231" s="53">
        <v>700</v>
      </c>
      <c r="H231" s="74">
        <v>0.77500000000000002</v>
      </c>
      <c r="I231" s="25" t="s">
        <v>629</v>
      </c>
      <c r="J231" s="42" t="s">
        <v>2236</v>
      </c>
      <c r="K231" s="42" t="s">
        <v>2237</v>
      </c>
      <c r="L231" s="72">
        <f>VLOOKUP(C231,'New List Prices'!A:B,2,FALSE)</f>
        <v>12.98</v>
      </c>
      <c r="M231" s="72">
        <f t="shared" si="3"/>
        <v>0</v>
      </c>
      <c r="O231" s="90"/>
    </row>
    <row r="232" spans="1:15">
      <c r="A232" s="37" t="s">
        <v>2225</v>
      </c>
      <c r="B232" s="31">
        <v>4</v>
      </c>
      <c r="C232" s="48" t="s">
        <v>2238</v>
      </c>
      <c r="D232" s="73"/>
      <c r="E232" s="37" t="s">
        <v>1083</v>
      </c>
      <c r="F232" s="53">
        <v>10</v>
      </c>
      <c r="G232" s="53">
        <v>280</v>
      </c>
      <c r="H232" s="74">
        <v>1.387</v>
      </c>
      <c r="I232" s="25" t="s">
        <v>629</v>
      </c>
      <c r="J232" s="42" t="s">
        <v>2239</v>
      </c>
      <c r="K232" s="42" t="s">
        <v>2240</v>
      </c>
      <c r="L232" s="72">
        <f>VLOOKUP(C232,'New List Prices'!A:B,2,FALSE)</f>
        <v>22.25</v>
      </c>
      <c r="M232" s="72">
        <f t="shared" si="3"/>
        <v>0</v>
      </c>
      <c r="O232" s="90"/>
    </row>
    <row r="233" spans="1:15">
      <c r="A233" s="37" t="s">
        <v>2225</v>
      </c>
      <c r="B233" s="31">
        <v>6</v>
      </c>
      <c r="C233" s="48" t="s">
        <v>2241</v>
      </c>
      <c r="D233" s="73"/>
      <c r="E233" s="37" t="s">
        <v>1083</v>
      </c>
      <c r="F233" s="53">
        <v>3</v>
      </c>
      <c r="G233" s="53">
        <v>84</v>
      </c>
      <c r="H233" s="74">
        <v>4.0279999999999996</v>
      </c>
      <c r="I233" s="25" t="s">
        <v>629</v>
      </c>
      <c r="J233" s="42" t="s">
        <v>2242</v>
      </c>
      <c r="K233" s="42" t="s">
        <v>2243</v>
      </c>
      <c r="L233" s="72">
        <f>VLOOKUP(C233,'New List Prices'!A:B,2,FALSE)</f>
        <v>109.7</v>
      </c>
      <c r="M233" s="72">
        <f t="shared" si="3"/>
        <v>0</v>
      </c>
      <c r="O233" s="90"/>
    </row>
    <row r="234" spans="1:15">
      <c r="A234" s="37" t="s">
        <v>2225</v>
      </c>
      <c r="B234" s="31">
        <v>8</v>
      </c>
      <c r="C234" s="48" t="s">
        <v>2244</v>
      </c>
      <c r="D234" s="73"/>
      <c r="E234" s="37" t="s">
        <v>1083</v>
      </c>
      <c r="F234" s="53">
        <v>1</v>
      </c>
      <c r="G234" s="53">
        <v>28</v>
      </c>
      <c r="H234" s="74">
        <v>8.4</v>
      </c>
      <c r="I234" s="25" t="s">
        <v>629</v>
      </c>
      <c r="J234" s="42" t="s">
        <v>2245</v>
      </c>
      <c r="K234" s="42" t="s">
        <v>2246</v>
      </c>
      <c r="L234" s="72">
        <f>VLOOKUP(C234,'New List Prices'!A:B,2,FALSE)</f>
        <v>131.60999999999999</v>
      </c>
      <c r="M234" s="72">
        <f t="shared" si="3"/>
        <v>0</v>
      </c>
      <c r="O234" s="90"/>
    </row>
    <row r="235" spans="1:15" s="35" customFormat="1" ht="15" customHeight="1">
      <c r="A235" s="33" t="s">
        <v>613</v>
      </c>
      <c r="B235" s="34" t="s">
        <v>614</v>
      </c>
      <c r="C235" s="34" t="s">
        <v>615</v>
      </c>
      <c r="D235" s="73" t="s">
        <v>648</v>
      </c>
      <c r="E235" s="35" t="s">
        <v>616</v>
      </c>
      <c r="F235" s="35" t="s">
        <v>617</v>
      </c>
      <c r="G235" s="35" t="s">
        <v>618</v>
      </c>
      <c r="H235" s="35" t="s">
        <v>619</v>
      </c>
      <c r="I235" s="35" t="s">
        <v>620</v>
      </c>
      <c r="J235" s="36" t="s">
        <v>1676</v>
      </c>
      <c r="K235" s="36" t="s">
        <v>622</v>
      </c>
      <c r="L235" s="36" t="s">
        <v>623</v>
      </c>
      <c r="M235" s="72" t="str">
        <f t="shared" si="3"/>
        <v>Invoice</v>
      </c>
      <c r="N235" s="27"/>
      <c r="O235" s="90"/>
    </row>
    <row r="236" spans="1:15">
      <c r="A236" s="37" t="s">
        <v>2247</v>
      </c>
      <c r="B236" s="31" t="s">
        <v>632</v>
      </c>
      <c r="C236" s="48" t="s">
        <v>2248</v>
      </c>
      <c r="D236" s="73"/>
      <c r="E236" s="37" t="s">
        <v>1100</v>
      </c>
      <c r="F236" s="53">
        <v>50</v>
      </c>
      <c r="G236" s="53">
        <v>4000</v>
      </c>
      <c r="H236" s="74">
        <v>0.13900000000000001</v>
      </c>
      <c r="I236" s="25" t="s">
        <v>629</v>
      </c>
      <c r="J236" s="42" t="s">
        <v>2249</v>
      </c>
      <c r="K236" s="42" t="s">
        <v>2250</v>
      </c>
      <c r="L236" s="72">
        <f>VLOOKUP(C236,'New List Prices'!A:B,2,FALSE)</f>
        <v>4.59</v>
      </c>
      <c r="M236" s="72">
        <f t="shared" si="3"/>
        <v>0</v>
      </c>
      <c r="O236" s="90"/>
    </row>
    <row r="237" spans="1:15">
      <c r="A237" s="37" t="s">
        <v>2247</v>
      </c>
      <c r="B237" s="31">
        <v>2</v>
      </c>
      <c r="C237" s="48" t="s">
        <v>2251</v>
      </c>
      <c r="D237" s="73"/>
      <c r="E237" s="37" t="s">
        <v>1100</v>
      </c>
      <c r="F237" s="53">
        <v>25</v>
      </c>
      <c r="G237" s="53">
        <v>2000</v>
      </c>
      <c r="H237" s="74">
        <v>0.217</v>
      </c>
      <c r="I237" s="25" t="s">
        <v>629</v>
      </c>
      <c r="J237" s="42" t="s">
        <v>2252</v>
      </c>
      <c r="K237" s="42" t="s">
        <v>2253</v>
      </c>
      <c r="L237" s="72">
        <f>VLOOKUP(C237,'New List Prices'!A:B,2,FALSE)</f>
        <v>5.4399999999999995</v>
      </c>
      <c r="M237" s="72">
        <f t="shared" si="3"/>
        <v>0</v>
      </c>
      <c r="O237" s="90"/>
    </row>
    <row r="238" spans="1:15">
      <c r="A238" s="37" t="s">
        <v>2247</v>
      </c>
      <c r="B238" s="31">
        <v>3</v>
      </c>
      <c r="C238" s="48" t="s">
        <v>2254</v>
      </c>
      <c r="D238" s="73"/>
      <c r="E238" s="37" t="s">
        <v>1100</v>
      </c>
      <c r="F238" s="53">
        <v>20</v>
      </c>
      <c r="G238" s="53">
        <v>700</v>
      </c>
      <c r="H238" s="74">
        <v>0.60699999999999998</v>
      </c>
      <c r="I238" s="25" t="s">
        <v>629</v>
      </c>
      <c r="J238" s="42" t="s">
        <v>2255</v>
      </c>
      <c r="K238" s="42" t="s">
        <v>2256</v>
      </c>
      <c r="L238" s="72">
        <f>VLOOKUP(C238,'New List Prices'!A:B,2,FALSE)</f>
        <v>13.41</v>
      </c>
      <c r="M238" s="72">
        <f t="shared" si="3"/>
        <v>0</v>
      </c>
      <c r="O238" s="90"/>
    </row>
    <row r="239" spans="1:15">
      <c r="A239" s="37" t="s">
        <v>2247</v>
      </c>
      <c r="B239" s="31">
        <v>4</v>
      </c>
      <c r="C239" s="48" t="s">
        <v>2257</v>
      </c>
      <c r="D239" s="73"/>
      <c r="E239" s="37" t="s">
        <v>1100</v>
      </c>
      <c r="F239" s="53">
        <v>15</v>
      </c>
      <c r="G239" s="53">
        <v>420</v>
      </c>
      <c r="H239" s="74">
        <v>1.095</v>
      </c>
      <c r="I239" s="25" t="s">
        <v>629</v>
      </c>
      <c r="J239" s="42" t="s">
        <v>2258</v>
      </c>
      <c r="K239" s="42" t="s">
        <v>2259</v>
      </c>
      <c r="L239" s="72">
        <f>VLOOKUP(C239,'New List Prices'!A:B,2,FALSE)</f>
        <v>21.17</v>
      </c>
      <c r="M239" s="72">
        <f t="shared" si="3"/>
        <v>0</v>
      </c>
      <c r="O239" s="90"/>
    </row>
    <row r="240" spans="1:15">
      <c r="A240" s="37" t="s">
        <v>2247</v>
      </c>
      <c r="B240" s="31">
        <v>6</v>
      </c>
      <c r="C240" s="48" t="s">
        <v>2260</v>
      </c>
      <c r="D240" s="73"/>
      <c r="E240" s="37" t="s">
        <v>1100</v>
      </c>
      <c r="F240" s="53">
        <v>3</v>
      </c>
      <c r="G240" s="53">
        <v>84</v>
      </c>
      <c r="H240" s="74">
        <v>3.0750000000000002</v>
      </c>
      <c r="I240" s="25" t="s">
        <v>629</v>
      </c>
      <c r="J240" s="42" t="s">
        <v>2261</v>
      </c>
      <c r="K240" s="42" t="s">
        <v>2262</v>
      </c>
      <c r="L240" s="72">
        <f>VLOOKUP(C240,'New List Prices'!A:B,2,FALSE)</f>
        <v>122.28</v>
      </c>
      <c r="M240" s="72">
        <f t="shared" si="3"/>
        <v>0</v>
      </c>
      <c r="O240" s="90"/>
    </row>
    <row r="241" spans="1:15" s="35" customFormat="1" ht="15" customHeight="1">
      <c r="A241" s="33" t="s">
        <v>613</v>
      </c>
      <c r="B241" s="34" t="s">
        <v>614</v>
      </c>
      <c r="C241" s="34" t="s">
        <v>615</v>
      </c>
      <c r="D241" s="73" t="s">
        <v>648</v>
      </c>
      <c r="E241" s="35" t="s">
        <v>616</v>
      </c>
      <c r="F241" s="35" t="s">
        <v>617</v>
      </c>
      <c r="G241" s="35" t="s">
        <v>618</v>
      </c>
      <c r="H241" s="35" t="s">
        <v>619</v>
      </c>
      <c r="I241" s="35" t="s">
        <v>620</v>
      </c>
      <c r="J241" s="36" t="s">
        <v>1676</v>
      </c>
      <c r="K241" s="36" t="s">
        <v>622</v>
      </c>
      <c r="L241" s="36" t="s">
        <v>623</v>
      </c>
      <c r="M241" s="72" t="str">
        <f t="shared" si="3"/>
        <v>Invoice</v>
      </c>
      <c r="N241" s="27"/>
      <c r="O241" s="90"/>
    </row>
    <row r="242" spans="1:15">
      <c r="A242" s="37" t="s">
        <v>2263</v>
      </c>
      <c r="B242" s="31" t="s">
        <v>632</v>
      </c>
      <c r="C242" s="48" t="s">
        <v>2264</v>
      </c>
      <c r="D242" s="73"/>
      <c r="E242" s="37" t="s">
        <v>1117</v>
      </c>
      <c r="F242" s="53">
        <v>50</v>
      </c>
      <c r="G242" s="53">
        <v>4000</v>
      </c>
      <c r="H242" s="74">
        <v>0.123</v>
      </c>
      <c r="I242" s="25" t="s">
        <v>629</v>
      </c>
      <c r="J242" s="42" t="s">
        <v>2265</v>
      </c>
      <c r="K242" s="42" t="s">
        <v>2266</v>
      </c>
      <c r="L242" s="72">
        <f>VLOOKUP(C242,'New List Prices'!A:B,2,FALSE)</f>
        <v>12.42</v>
      </c>
      <c r="M242" s="72">
        <f t="shared" si="3"/>
        <v>0</v>
      </c>
      <c r="O242" s="90"/>
    </row>
    <row r="243" spans="1:15">
      <c r="A243" s="37" t="s">
        <v>2263</v>
      </c>
      <c r="B243" s="31">
        <v>2</v>
      </c>
      <c r="C243" s="48" t="s">
        <v>2267</v>
      </c>
      <c r="D243" s="73"/>
      <c r="E243" s="37" t="s">
        <v>1117</v>
      </c>
      <c r="F243" s="53">
        <v>25</v>
      </c>
      <c r="G243" s="53">
        <v>2800</v>
      </c>
      <c r="H243" s="74">
        <v>0.20499999999999999</v>
      </c>
      <c r="I243" s="25" t="s">
        <v>629</v>
      </c>
      <c r="J243" s="42" t="s">
        <v>2268</v>
      </c>
      <c r="K243" s="42" t="s">
        <v>2269</v>
      </c>
      <c r="L243" s="72">
        <f>VLOOKUP(C243,'New List Prices'!A:B,2,FALSE)</f>
        <v>13.32</v>
      </c>
      <c r="M243" s="72">
        <f t="shared" si="3"/>
        <v>0</v>
      </c>
      <c r="O243" s="90"/>
    </row>
    <row r="244" spans="1:15">
      <c r="A244" s="37" t="s">
        <v>2263</v>
      </c>
      <c r="B244" s="31">
        <v>3</v>
      </c>
      <c r="C244" s="48" t="s">
        <v>2270</v>
      </c>
      <c r="D244" s="73"/>
      <c r="E244" s="37" t="s">
        <v>1117</v>
      </c>
      <c r="F244" s="53">
        <v>20</v>
      </c>
      <c r="G244" s="53">
        <v>700</v>
      </c>
      <c r="H244" s="74">
        <v>0.56200000000000006</v>
      </c>
      <c r="I244" s="25" t="s">
        <v>629</v>
      </c>
      <c r="J244" s="42" t="s">
        <v>2271</v>
      </c>
      <c r="K244" s="42" t="s">
        <v>2272</v>
      </c>
      <c r="L244" s="72">
        <f>VLOOKUP(C244,'New List Prices'!A:B,2,FALSE)</f>
        <v>20.75</v>
      </c>
      <c r="M244" s="72">
        <f t="shared" si="3"/>
        <v>0</v>
      </c>
      <c r="O244" s="90"/>
    </row>
    <row r="245" spans="1:15">
      <c r="A245" s="37" t="s">
        <v>2263</v>
      </c>
      <c r="B245" s="31">
        <v>4</v>
      </c>
      <c r="C245" s="48" t="s">
        <v>2273</v>
      </c>
      <c r="D245" s="73"/>
      <c r="E245" s="37" t="s">
        <v>1117</v>
      </c>
      <c r="F245" s="53">
        <v>10</v>
      </c>
      <c r="G245" s="53">
        <v>490</v>
      </c>
      <c r="H245" s="74">
        <v>1.03</v>
      </c>
      <c r="I245" s="25" t="s">
        <v>629</v>
      </c>
      <c r="J245" s="42" t="s">
        <v>2274</v>
      </c>
      <c r="K245" s="42" t="s">
        <v>2275</v>
      </c>
      <c r="L245" s="72">
        <f>VLOOKUP(C245,'New List Prices'!A:B,2,FALSE)</f>
        <v>30.110000000000003</v>
      </c>
      <c r="M245" s="72">
        <f t="shared" si="3"/>
        <v>0</v>
      </c>
      <c r="O245" s="90"/>
    </row>
    <row r="246" spans="1:15">
      <c r="A246" s="37" t="s">
        <v>2263</v>
      </c>
      <c r="B246" s="31">
        <v>6</v>
      </c>
      <c r="C246" s="48" t="s">
        <v>2276</v>
      </c>
      <c r="D246" s="73"/>
      <c r="E246" s="37" t="s">
        <v>1117</v>
      </c>
      <c r="F246" s="53">
        <v>4</v>
      </c>
      <c r="G246" s="53">
        <v>112</v>
      </c>
      <c r="H246" s="74">
        <v>3.085</v>
      </c>
      <c r="I246" s="25" t="s">
        <v>629</v>
      </c>
      <c r="J246" s="42" t="s">
        <v>2277</v>
      </c>
      <c r="K246" s="42" t="s">
        <v>2278</v>
      </c>
      <c r="L246" s="72">
        <f>VLOOKUP(C246,'New List Prices'!A:B,2,FALSE)</f>
        <v>118.46000000000001</v>
      </c>
      <c r="M246" s="72">
        <f t="shared" si="3"/>
        <v>0</v>
      </c>
      <c r="O246" s="90"/>
    </row>
    <row r="247" spans="1:15" s="35" customFormat="1" ht="15" customHeight="1">
      <c r="A247" s="33" t="s">
        <v>613</v>
      </c>
      <c r="B247" s="34" t="s">
        <v>614</v>
      </c>
      <c r="C247" s="34" t="s">
        <v>615</v>
      </c>
      <c r="D247" s="73" t="s">
        <v>648</v>
      </c>
      <c r="E247" s="35" t="s">
        <v>616</v>
      </c>
      <c r="F247" s="35" t="s">
        <v>617</v>
      </c>
      <c r="G247" s="35" t="s">
        <v>618</v>
      </c>
      <c r="H247" s="35" t="s">
        <v>619</v>
      </c>
      <c r="I247" s="35" t="s">
        <v>620</v>
      </c>
      <c r="J247" s="36" t="s">
        <v>1676</v>
      </c>
      <c r="K247" s="36" t="s">
        <v>622</v>
      </c>
      <c r="L247" s="36" t="s">
        <v>623</v>
      </c>
      <c r="M247" s="72" t="str">
        <f t="shared" si="3"/>
        <v>Invoice</v>
      </c>
      <c r="N247" s="27"/>
      <c r="O247" s="90"/>
    </row>
    <row r="248" spans="1:15">
      <c r="A248" s="37" t="s">
        <v>2279</v>
      </c>
      <c r="B248" s="31" t="s">
        <v>632</v>
      </c>
      <c r="C248" s="48" t="s">
        <v>2280</v>
      </c>
      <c r="D248" s="73"/>
      <c r="E248" s="37" t="s">
        <v>1131</v>
      </c>
      <c r="F248" s="53">
        <v>20</v>
      </c>
      <c r="G248" s="53">
        <v>1600</v>
      </c>
      <c r="H248" s="74">
        <v>0.35899999999999999</v>
      </c>
      <c r="I248" s="25" t="s">
        <v>629</v>
      </c>
      <c r="J248" s="42" t="s">
        <v>2281</v>
      </c>
      <c r="K248" s="42" t="s">
        <v>2282</v>
      </c>
      <c r="L248" s="72">
        <f>VLOOKUP(C248,'New List Prices'!A:B,2,FALSE)</f>
        <v>12.98</v>
      </c>
      <c r="M248" s="72">
        <f t="shared" si="3"/>
        <v>0</v>
      </c>
      <c r="O248" s="90"/>
    </row>
    <row r="249" spans="1:15">
      <c r="A249" s="37" t="s">
        <v>2279</v>
      </c>
      <c r="B249" s="31">
        <v>2</v>
      </c>
      <c r="C249" s="48" t="s">
        <v>2283</v>
      </c>
      <c r="D249" s="73"/>
      <c r="E249" s="37" t="s">
        <v>1131</v>
      </c>
      <c r="F249" s="53">
        <v>25</v>
      </c>
      <c r="G249" s="53">
        <v>875</v>
      </c>
      <c r="H249" s="74">
        <v>0.52700000000000002</v>
      </c>
      <c r="I249" s="25" t="s">
        <v>629</v>
      </c>
      <c r="J249" s="42" t="s">
        <v>2284</v>
      </c>
      <c r="K249" s="42" t="s">
        <v>2285</v>
      </c>
      <c r="L249" s="72">
        <f>VLOOKUP(C249,'New List Prices'!A:B,2,FALSE)</f>
        <v>17.71</v>
      </c>
      <c r="M249" s="72">
        <f t="shared" si="3"/>
        <v>0</v>
      </c>
      <c r="O249" s="90"/>
    </row>
    <row r="250" spans="1:15">
      <c r="A250" s="37" t="s">
        <v>2279</v>
      </c>
      <c r="B250" s="31">
        <v>3</v>
      </c>
      <c r="C250" s="48" t="s">
        <v>2286</v>
      </c>
      <c r="D250" s="73"/>
      <c r="E250" s="37" t="s">
        <v>1131</v>
      </c>
      <c r="F250" s="53">
        <v>10</v>
      </c>
      <c r="G250" s="53">
        <v>280</v>
      </c>
      <c r="H250" s="74">
        <v>1.52</v>
      </c>
      <c r="I250" s="25" t="s">
        <v>629</v>
      </c>
      <c r="J250" s="42" t="s">
        <v>2287</v>
      </c>
      <c r="K250" s="42" t="s">
        <v>2288</v>
      </c>
      <c r="L250" s="72">
        <f>VLOOKUP(C250,'New List Prices'!A:B,2,FALSE)</f>
        <v>46.26</v>
      </c>
      <c r="M250" s="72">
        <f t="shared" si="3"/>
        <v>0</v>
      </c>
      <c r="O250" s="90"/>
    </row>
    <row r="251" spans="1:15">
      <c r="A251" s="37" t="s">
        <v>2279</v>
      </c>
      <c r="B251" s="31" t="s">
        <v>1140</v>
      </c>
      <c r="C251" s="48" t="s">
        <v>2289</v>
      </c>
      <c r="D251" s="73"/>
      <c r="E251" s="37" t="s">
        <v>1131</v>
      </c>
      <c r="F251" s="53">
        <v>25</v>
      </c>
      <c r="G251" s="53">
        <v>1400</v>
      </c>
      <c r="H251" s="74">
        <v>0.51600000000000001</v>
      </c>
      <c r="I251" s="25" t="s">
        <v>629</v>
      </c>
      <c r="J251" s="42" t="s">
        <v>2290</v>
      </c>
      <c r="K251" s="42" t="s">
        <v>2291</v>
      </c>
      <c r="L251" s="72">
        <f>VLOOKUP(C251,'New List Prices'!A:B,2,FALSE)</f>
        <v>16.3</v>
      </c>
      <c r="M251" s="72">
        <f t="shared" si="3"/>
        <v>0</v>
      </c>
      <c r="O251" s="90"/>
    </row>
    <row r="252" spans="1:15" s="35" customFormat="1" ht="15" customHeight="1">
      <c r="A252" s="33" t="s">
        <v>613</v>
      </c>
      <c r="B252" s="34" t="s">
        <v>614</v>
      </c>
      <c r="C252" s="34" t="s">
        <v>615</v>
      </c>
      <c r="D252" s="73" t="s">
        <v>648</v>
      </c>
      <c r="E252" s="35" t="s">
        <v>616</v>
      </c>
      <c r="F252" s="35" t="s">
        <v>617</v>
      </c>
      <c r="G252" s="35" t="s">
        <v>618</v>
      </c>
      <c r="H252" s="35" t="s">
        <v>619</v>
      </c>
      <c r="I252" s="35" t="s">
        <v>620</v>
      </c>
      <c r="J252" s="36" t="s">
        <v>1676</v>
      </c>
      <c r="K252" s="36" t="s">
        <v>622</v>
      </c>
      <c r="L252" s="36" t="s">
        <v>623</v>
      </c>
      <c r="M252" s="72" t="str">
        <f t="shared" si="3"/>
        <v>Invoice</v>
      </c>
      <c r="N252" s="27"/>
      <c r="O252" s="90"/>
    </row>
    <row r="253" spans="1:15">
      <c r="A253" s="37" t="s">
        <v>2292</v>
      </c>
      <c r="B253" s="31" t="s">
        <v>684</v>
      </c>
      <c r="C253" s="48" t="s">
        <v>2293</v>
      </c>
      <c r="D253" s="73"/>
      <c r="E253" s="37" t="s">
        <v>1147</v>
      </c>
      <c r="F253" s="53">
        <v>10</v>
      </c>
      <c r="G253" s="53">
        <v>280</v>
      </c>
      <c r="H253" s="74">
        <v>1.4119999999999999</v>
      </c>
      <c r="I253" s="25" t="s">
        <v>629</v>
      </c>
      <c r="J253" s="42" t="s">
        <v>2294</v>
      </c>
      <c r="K253" s="42" t="s">
        <v>2295</v>
      </c>
      <c r="L253" s="72">
        <f>VLOOKUP(C253,'New List Prices'!A:B,2,FALSE)</f>
        <v>24.580000000000002</v>
      </c>
      <c r="M253" s="72">
        <f t="shared" si="3"/>
        <v>0</v>
      </c>
      <c r="O253" s="90"/>
    </row>
    <row r="254" spans="1:15" s="35" customFormat="1" ht="15" customHeight="1">
      <c r="A254" s="33" t="s">
        <v>613</v>
      </c>
      <c r="B254" s="34" t="s">
        <v>614</v>
      </c>
      <c r="C254" s="34" t="s">
        <v>615</v>
      </c>
      <c r="D254" s="73" t="s">
        <v>648</v>
      </c>
      <c r="E254" s="35" t="s">
        <v>616</v>
      </c>
      <c r="F254" s="35" t="s">
        <v>617</v>
      </c>
      <c r="G254" s="35" t="s">
        <v>618</v>
      </c>
      <c r="H254" s="35" t="s">
        <v>619</v>
      </c>
      <c r="I254" s="35" t="s">
        <v>620</v>
      </c>
      <c r="J254" s="36" t="s">
        <v>1676</v>
      </c>
      <c r="K254" s="36" t="s">
        <v>622</v>
      </c>
      <c r="L254" s="36" t="s">
        <v>623</v>
      </c>
      <c r="M254" s="72" t="str">
        <f t="shared" si="3"/>
        <v>Invoice</v>
      </c>
      <c r="N254" s="27"/>
      <c r="O254" s="90"/>
    </row>
    <row r="255" spans="1:15">
      <c r="A255" s="37" t="s">
        <v>2296</v>
      </c>
      <c r="B255" s="31" t="s">
        <v>684</v>
      </c>
      <c r="C255" s="48" t="s">
        <v>2297</v>
      </c>
      <c r="D255" s="73"/>
      <c r="E255" s="37" t="s">
        <v>1152</v>
      </c>
      <c r="F255" s="53">
        <v>10</v>
      </c>
      <c r="G255" s="53">
        <v>280</v>
      </c>
      <c r="H255" s="74">
        <v>1.4870000000000001</v>
      </c>
      <c r="I255" s="25" t="s">
        <v>629</v>
      </c>
      <c r="J255" s="42" t="s">
        <v>2298</v>
      </c>
      <c r="K255" s="42" t="s">
        <v>2299</v>
      </c>
      <c r="L255" s="72">
        <f>VLOOKUP(C255,'New List Prices'!A:B,2,FALSE)</f>
        <v>47.87</v>
      </c>
      <c r="M255" s="72">
        <f t="shared" si="3"/>
        <v>0</v>
      </c>
      <c r="O255" s="90"/>
    </row>
    <row r="256" spans="1:15" s="35" customFormat="1" ht="15" customHeight="1">
      <c r="A256" s="33" t="s">
        <v>613</v>
      </c>
      <c r="B256" s="34" t="s">
        <v>614</v>
      </c>
      <c r="C256" s="34" t="s">
        <v>615</v>
      </c>
      <c r="D256" s="73" t="s">
        <v>648</v>
      </c>
      <c r="E256" s="35" t="s">
        <v>616</v>
      </c>
      <c r="F256" s="35" t="s">
        <v>617</v>
      </c>
      <c r="G256" s="35" t="s">
        <v>618</v>
      </c>
      <c r="H256" s="35" t="s">
        <v>619</v>
      </c>
      <c r="I256" s="35" t="s">
        <v>620</v>
      </c>
      <c r="J256" s="36" t="s">
        <v>1676</v>
      </c>
      <c r="K256" s="36" t="s">
        <v>622</v>
      </c>
      <c r="L256" s="36" t="s">
        <v>623</v>
      </c>
      <c r="M256" s="72" t="str">
        <f t="shared" si="3"/>
        <v>Invoice</v>
      </c>
      <c r="N256" s="27"/>
      <c r="O256" s="90"/>
    </row>
    <row r="257" spans="1:15">
      <c r="A257" s="37" t="s">
        <v>2300</v>
      </c>
      <c r="B257" s="31" t="s">
        <v>684</v>
      </c>
      <c r="C257" s="48" t="s">
        <v>2301</v>
      </c>
      <c r="D257" s="73"/>
      <c r="E257" s="37" t="s">
        <v>1157</v>
      </c>
      <c r="F257" s="53">
        <v>10</v>
      </c>
      <c r="G257" s="53">
        <v>280</v>
      </c>
      <c r="H257" s="74">
        <v>1.6</v>
      </c>
      <c r="I257" s="25" t="s">
        <v>629</v>
      </c>
      <c r="J257" s="42" t="s">
        <v>2302</v>
      </c>
      <c r="K257" s="42" t="s">
        <v>2303</v>
      </c>
      <c r="L257" s="72">
        <f>VLOOKUP(C257,'New List Prices'!A:B,2,FALSE)</f>
        <v>61.37</v>
      </c>
      <c r="M257" s="72">
        <f t="shared" si="3"/>
        <v>0</v>
      </c>
      <c r="O257" s="90"/>
    </row>
    <row r="258" spans="1:15" s="35" customFormat="1" ht="15" customHeight="1">
      <c r="A258" s="33" t="s">
        <v>613</v>
      </c>
      <c r="B258" s="34" t="s">
        <v>614</v>
      </c>
      <c r="C258" s="34" t="s">
        <v>615</v>
      </c>
      <c r="D258" s="73" t="s">
        <v>648</v>
      </c>
      <c r="E258" s="35" t="s">
        <v>616</v>
      </c>
      <c r="F258" s="35" t="s">
        <v>617</v>
      </c>
      <c r="G258" s="35" t="s">
        <v>618</v>
      </c>
      <c r="H258" s="35" t="s">
        <v>619</v>
      </c>
      <c r="I258" s="35" t="s">
        <v>620</v>
      </c>
      <c r="J258" s="36" t="s">
        <v>1676</v>
      </c>
      <c r="K258" s="36" t="s">
        <v>622</v>
      </c>
      <c r="L258" s="36" t="s">
        <v>623</v>
      </c>
      <c r="M258" s="72" t="str">
        <f t="shared" si="3"/>
        <v>Invoice</v>
      </c>
      <c r="N258" s="27"/>
      <c r="O258" s="90"/>
    </row>
    <row r="259" spans="1:15">
      <c r="A259" s="37" t="s">
        <v>2304</v>
      </c>
      <c r="B259" s="31" t="s">
        <v>632</v>
      </c>
      <c r="C259" s="48" t="s">
        <v>2305</v>
      </c>
      <c r="D259" s="73"/>
      <c r="E259" s="37" t="s">
        <v>1162</v>
      </c>
      <c r="F259" s="53">
        <v>20</v>
      </c>
      <c r="G259" s="53">
        <v>2880</v>
      </c>
      <c r="H259" s="74">
        <v>0.20100000000000001</v>
      </c>
      <c r="I259" s="25" t="s">
        <v>629</v>
      </c>
      <c r="J259" s="42" t="s">
        <v>2306</v>
      </c>
      <c r="K259" s="42" t="s">
        <v>2307</v>
      </c>
      <c r="L259" s="72">
        <f>VLOOKUP(C259,'New List Prices'!A:B,2,FALSE)</f>
        <v>6.79</v>
      </c>
      <c r="M259" s="72">
        <f t="shared" si="3"/>
        <v>0</v>
      </c>
      <c r="O259" s="90"/>
    </row>
    <row r="260" spans="1:15">
      <c r="A260" s="37" t="s">
        <v>2304</v>
      </c>
      <c r="B260" s="31">
        <v>2</v>
      </c>
      <c r="C260" s="48" t="s">
        <v>2308</v>
      </c>
      <c r="D260" s="73"/>
      <c r="E260" s="37" t="s">
        <v>1162</v>
      </c>
      <c r="F260" s="53">
        <v>30</v>
      </c>
      <c r="G260" s="53">
        <v>1680</v>
      </c>
      <c r="H260" s="74">
        <v>0.28999999999999998</v>
      </c>
      <c r="I260" s="25" t="s">
        <v>629</v>
      </c>
      <c r="J260" s="42" t="s">
        <v>2309</v>
      </c>
      <c r="K260" s="42" t="s">
        <v>2310</v>
      </c>
      <c r="L260" s="72">
        <f>VLOOKUP(C260,'New List Prices'!A:B,2,FALSE)</f>
        <v>8.81</v>
      </c>
      <c r="M260" s="72">
        <f t="shared" si="3"/>
        <v>0</v>
      </c>
      <c r="O260" s="90"/>
    </row>
    <row r="261" spans="1:15">
      <c r="A261" s="37" t="s">
        <v>2304</v>
      </c>
      <c r="B261" s="31">
        <v>3</v>
      </c>
      <c r="C261" s="48" t="s">
        <v>2311</v>
      </c>
      <c r="D261" s="73"/>
      <c r="E261" s="37" t="s">
        <v>1162</v>
      </c>
      <c r="F261" s="53">
        <v>25</v>
      </c>
      <c r="G261" s="53">
        <v>700</v>
      </c>
      <c r="H261" s="74">
        <v>0.79100000000000004</v>
      </c>
      <c r="I261" s="25" t="s">
        <v>629</v>
      </c>
      <c r="J261" s="42" t="s">
        <v>2312</v>
      </c>
      <c r="K261" s="42" t="s">
        <v>2313</v>
      </c>
      <c r="L261" s="72">
        <f>VLOOKUP(C261,'New List Prices'!A:B,2,FALSE)</f>
        <v>22.82</v>
      </c>
      <c r="M261" s="72">
        <f t="shared" si="3"/>
        <v>0</v>
      </c>
      <c r="O261" s="90"/>
    </row>
    <row r="262" spans="1:15" s="35" customFormat="1" ht="15" customHeight="1">
      <c r="A262" s="33" t="s">
        <v>613</v>
      </c>
      <c r="B262" s="34" t="s">
        <v>614</v>
      </c>
      <c r="C262" s="34" t="s">
        <v>615</v>
      </c>
      <c r="D262" s="73" t="s">
        <v>648</v>
      </c>
      <c r="E262" s="35" t="s">
        <v>616</v>
      </c>
      <c r="F262" s="35" t="s">
        <v>617</v>
      </c>
      <c r="G262" s="35" t="s">
        <v>618</v>
      </c>
      <c r="H262" s="35" t="s">
        <v>619</v>
      </c>
      <c r="I262" s="35" t="s">
        <v>620</v>
      </c>
      <c r="J262" s="36" t="s">
        <v>1676</v>
      </c>
      <c r="K262" s="36" t="s">
        <v>622</v>
      </c>
      <c r="L262" s="36" t="s">
        <v>623</v>
      </c>
      <c r="M262" s="72" t="str">
        <f t="shared" si="3"/>
        <v>Invoice</v>
      </c>
      <c r="N262" s="27"/>
      <c r="O262" s="90"/>
    </row>
    <row r="263" spans="1:15">
      <c r="A263" s="37" t="s">
        <v>2314</v>
      </c>
      <c r="B263" s="31" t="s">
        <v>632</v>
      </c>
      <c r="C263" s="48" t="s">
        <v>2315</v>
      </c>
      <c r="D263" s="73"/>
      <c r="E263" s="37" t="s">
        <v>1173</v>
      </c>
      <c r="F263" s="53">
        <v>25</v>
      </c>
      <c r="G263" s="53">
        <v>2800</v>
      </c>
      <c r="H263" s="74">
        <v>0.17699999999999999</v>
      </c>
      <c r="I263" s="25" t="s">
        <v>629</v>
      </c>
      <c r="J263" s="42" t="s">
        <v>2316</v>
      </c>
      <c r="K263" s="42" t="s">
        <v>2317</v>
      </c>
      <c r="L263" s="72">
        <f>VLOOKUP(C263,'New List Prices'!A:B,2,FALSE)</f>
        <v>6.85</v>
      </c>
      <c r="M263" s="72">
        <f t="shared" si="3"/>
        <v>0</v>
      </c>
      <c r="O263" s="90"/>
    </row>
    <row r="264" spans="1:15">
      <c r="A264" s="37" t="s">
        <v>2314</v>
      </c>
      <c r="B264" s="31">
        <v>2</v>
      </c>
      <c r="C264" s="48" t="s">
        <v>2318</v>
      </c>
      <c r="D264" s="73"/>
      <c r="E264" s="37" t="s">
        <v>1173</v>
      </c>
      <c r="F264" s="53">
        <v>20</v>
      </c>
      <c r="G264" s="53">
        <v>2240</v>
      </c>
      <c r="H264" s="74">
        <v>0.27300000000000002</v>
      </c>
      <c r="I264" s="25" t="s">
        <v>629</v>
      </c>
      <c r="J264" s="42" t="s">
        <v>2319</v>
      </c>
      <c r="K264" s="42" t="s">
        <v>2320</v>
      </c>
      <c r="L264" s="72">
        <f>VLOOKUP(C264,'New List Prices'!A:B,2,FALSE)</f>
        <v>10.199999999999999</v>
      </c>
      <c r="M264" s="72">
        <f t="shared" si="3"/>
        <v>0</v>
      </c>
      <c r="O264" s="90"/>
    </row>
    <row r="265" spans="1:15">
      <c r="A265" s="37" t="s">
        <v>2314</v>
      </c>
      <c r="B265" s="31">
        <v>3</v>
      </c>
      <c r="C265" s="48" t="s">
        <v>2321</v>
      </c>
      <c r="D265" s="73"/>
      <c r="E265" s="37" t="s">
        <v>1173</v>
      </c>
      <c r="F265" s="53">
        <v>5</v>
      </c>
      <c r="G265" s="53">
        <v>560</v>
      </c>
      <c r="H265" s="74">
        <v>0.91600000000000004</v>
      </c>
      <c r="I265" s="25" t="s">
        <v>629</v>
      </c>
      <c r="J265" s="42" t="s">
        <v>2322</v>
      </c>
      <c r="K265" s="42" t="s">
        <v>2323</v>
      </c>
      <c r="L265" s="72">
        <f>VLOOKUP(C265,'New List Prices'!A:B,2,FALSE)</f>
        <v>27.32</v>
      </c>
      <c r="M265" s="72">
        <f t="shared" si="3"/>
        <v>0</v>
      </c>
      <c r="O265" s="90"/>
    </row>
    <row r="266" spans="1:15" s="35" customFormat="1" ht="15" customHeight="1">
      <c r="A266" s="33" t="s">
        <v>613</v>
      </c>
      <c r="B266" s="34" t="s">
        <v>614</v>
      </c>
      <c r="C266" s="34" t="s">
        <v>615</v>
      </c>
      <c r="D266" s="73" t="s">
        <v>648</v>
      </c>
      <c r="E266" s="35" t="s">
        <v>616</v>
      </c>
      <c r="F266" s="35" t="s">
        <v>617</v>
      </c>
      <c r="G266" s="35" t="s">
        <v>618</v>
      </c>
      <c r="H266" s="35" t="s">
        <v>619</v>
      </c>
      <c r="I266" s="35" t="s">
        <v>620</v>
      </c>
      <c r="J266" s="36" t="s">
        <v>1676</v>
      </c>
      <c r="K266" s="36" t="s">
        <v>622</v>
      </c>
      <c r="L266" s="36" t="s">
        <v>623</v>
      </c>
      <c r="M266" s="72" t="str">
        <f t="shared" si="3"/>
        <v>Invoice</v>
      </c>
      <c r="N266" s="27"/>
      <c r="O266" s="90"/>
    </row>
    <row r="267" spans="1:15">
      <c r="A267" s="37" t="s">
        <v>2324</v>
      </c>
      <c r="B267" s="31" t="s">
        <v>626</v>
      </c>
      <c r="C267" s="48" t="s">
        <v>2325</v>
      </c>
      <c r="D267" s="73"/>
      <c r="E267" s="37" t="s">
        <v>1181</v>
      </c>
      <c r="F267" s="53">
        <v>25</v>
      </c>
      <c r="G267" s="53">
        <v>2800</v>
      </c>
      <c r="H267" s="74">
        <v>0.23799999999999999</v>
      </c>
      <c r="I267" s="25" t="s">
        <v>629</v>
      </c>
      <c r="J267" s="42" t="s">
        <v>2326</v>
      </c>
      <c r="K267" s="42" t="s">
        <v>2327</v>
      </c>
      <c r="L267" s="72">
        <f>VLOOKUP(C267,'New List Prices'!A:B,2,FALSE)</f>
        <v>12.32</v>
      </c>
      <c r="M267" s="72">
        <f t="shared" si="3"/>
        <v>0</v>
      </c>
      <c r="O267" s="90"/>
    </row>
    <row r="268" spans="1:15">
      <c r="A268" s="37" t="s">
        <v>2324</v>
      </c>
      <c r="B268" s="31" t="s">
        <v>632</v>
      </c>
      <c r="C268" s="48" t="s">
        <v>2328</v>
      </c>
      <c r="D268" s="73"/>
      <c r="E268" s="37" t="s">
        <v>1181</v>
      </c>
      <c r="F268" s="53">
        <v>100</v>
      </c>
      <c r="G268" s="53">
        <v>1800</v>
      </c>
      <c r="H268" s="74">
        <v>0.29699999999999999</v>
      </c>
      <c r="I268" s="25" t="s">
        <v>629</v>
      </c>
      <c r="J268" s="42" t="s">
        <v>2329</v>
      </c>
      <c r="K268" s="42" t="s">
        <v>2330</v>
      </c>
      <c r="L268" s="72">
        <f>VLOOKUP(C268,'New List Prices'!A:B,2,FALSE)</f>
        <v>5.76</v>
      </c>
      <c r="M268" s="72">
        <f t="shared" si="3"/>
        <v>0</v>
      </c>
      <c r="O268" s="90"/>
    </row>
    <row r="269" spans="1:15">
      <c r="A269" s="37" t="s">
        <v>2324</v>
      </c>
      <c r="B269" s="31">
        <v>2</v>
      </c>
      <c r="C269" s="48" t="s">
        <v>2331</v>
      </c>
      <c r="D269" s="73"/>
      <c r="E269" s="37" t="s">
        <v>1181</v>
      </c>
      <c r="F269" s="53">
        <v>35</v>
      </c>
      <c r="G269" s="53">
        <v>980</v>
      </c>
      <c r="H269" s="74">
        <v>0.498</v>
      </c>
      <c r="I269" s="25" t="s">
        <v>629</v>
      </c>
      <c r="J269" s="42" t="s">
        <v>2332</v>
      </c>
      <c r="K269" s="42" t="s">
        <v>2333</v>
      </c>
      <c r="L269" s="72">
        <f>VLOOKUP(C269,'New List Prices'!A:B,2,FALSE)</f>
        <v>8.48</v>
      </c>
      <c r="M269" s="72">
        <f t="shared" si="3"/>
        <v>0</v>
      </c>
      <c r="O269" s="90"/>
    </row>
    <row r="270" spans="1:15">
      <c r="A270" s="37" t="s">
        <v>2324</v>
      </c>
      <c r="B270" s="31">
        <v>3</v>
      </c>
      <c r="C270" s="48" t="s">
        <v>2334</v>
      </c>
      <c r="D270" s="73"/>
      <c r="E270" s="37" t="s">
        <v>1181</v>
      </c>
      <c r="F270" s="53">
        <v>30</v>
      </c>
      <c r="G270" s="53">
        <v>360</v>
      </c>
      <c r="H270" s="74">
        <v>1.337</v>
      </c>
      <c r="I270" s="25" t="s">
        <v>629</v>
      </c>
      <c r="J270" s="42" t="s">
        <v>2335</v>
      </c>
      <c r="K270" s="42" t="s">
        <v>2336</v>
      </c>
      <c r="L270" s="72">
        <f>VLOOKUP(C270,'New List Prices'!A:B,2,FALSE)</f>
        <v>22.28</v>
      </c>
      <c r="M270" s="72">
        <f t="shared" si="3"/>
        <v>0</v>
      </c>
      <c r="O270" s="90"/>
    </row>
    <row r="271" spans="1:15">
      <c r="A271" s="37" t="s">
        <v>2324</v>
      </c>
      <c r="B271" s="31">
        <v>4</v>
      </c>
      <c r="C271" s="48" t="s">
        <v>2337</v>
      </c>
      <c r="D271" s="73"/>
      <c r="E271" s="37" t="s">
        <v>1181</v>
      </c>
      <c r="F271" s="53">
        <v>5</v>
      </c>
      <c r="G271" s="53">
        <v>140</v>
      </c>
      <c r="H271" s="74">
        <v>2.4489999999999998</v>
      </c>
      <c r="I271" s="25" t="s">
        <v>629</v>
      </c>
      <c r="J271" s="42" t="s">
        <v>2338</v>
      </c>
      <c r="K271" s="42" t="s">
        <v>2339</v>
      </c>
      <c r="L271" s="72">
        <f>VLOOKUP(C271,'New List Prices'!A:B,2,FALSE)</f>
        <v>40.68</v>
      </c>
      <c r="M271" s="72">
        <f t="shared" si="3"/>
        <v>0</v>
      </c>
      <c r="O271" s="90"/>
    </row>
    <row r="272" spans="1:15">
      <c r="A272" s="37" t="s">
        <v>2324</v>
      </c>
      <c r="B272" s="31">
        <v>6</v>
      </c>
      <c r="C272" s="48" t="s">
        <v>2340</v>
      </c>
      <c r="D272" s="73"/>
      <c r="E272" s="37" t="s">
        <v>1181</v>
      </c>
      <c r="F272" s="53">
        <v>6</v>
      </c>
      <c r="G272" s="53">
        <v>72</v>
      </c>
      <c r="H272" s="74">
        <v>6.1</v>
      </c>
      <c r="I272" s="25" t="s">
        <v>629</v>
      </c>
      <c r="J272" s="42" t="s">
        <v>2341</v>
      </c>
      <c r="K272" s="42" t="s">
        <v>2342</v>
      </c>
      <c r="L272" s="72">
        <f>VLOOKUP(C272,'New List Prices'!A:B,2,FALSE)</f>
        <v>163.32</v>
      </c>
      <c r="M272" s="72">
        <f t="shared" si="3"/>
        <v>0</v>
      </c>
      <c r="O272" s="90"/>
    </row>
    <row r="273" spans="1:15" s="35" customFormat="1" ht="15" customHeight="1">
      <c r="A273" s="37" t="s">
        <v>2324</v>
      </c>
      <c r="B273" s="31">
        <v>8</v>
      </c>
      <c r="C273" s="48" t="s">
        <v>2343</v>
      </c>
      <c r="D273" s="73"/>
      <c r="E273" s="37" t="s">
        <v>1181</v>
      </c>
      <c r="F273" s="53">
        <v>2</v>
      </c>
      <c r="G273" s="53">
        <v>24</v>
      </c>
      <c r="H273" s="74">
        <v>11.7</v>
      </c>
      <c r="I273" s="25" t="s">
        <v>629</v>
      </c>
      <c r="J273" s="42" t="s">
        <v>2344</v>
      </c>
      <c r="K273" s="42" t="s">
        <v>2345</v>
      </c>
      <c r="L273" s="72">
        <f>VLOOKUP(C273,'New List Prices'!A:B,2,FALSE)</f>
        <v>361.86</v>
      </c>
      <c r="M273" s="72">
        <f t="shared" si="3"/>
        <v>0</v>
      </c>
      <c r="N273" s="27"/>
      <c r="O273" s="90"/>
    </row>
    <row r="274" spans="1:15">
      <c r="A274" s="33" t="s">
        <v>613</v>
      </c>
      <c r="B274" s="34" t="s">
        <v>614</v>
      </c>
      <c r="C274" s="34" t="s">
        <v>615</v>
      </c>
      <c r="D274" s="73" t="s">
        <v>648</v>
      </c>
      <c r="E274" s="35" t="s">
        <v>616</v>
      </c>
      <c r="F274" s="35" t="s">
        <v>617</v>
      </c>
      <c r="G274" s="35" t="s">
        <v>618</v>
      </c>
      <c r="H274" s="35" t="s">
        <v>619</v>
      </c>
      <c r="I274" s="35" t="s">
        <v>620</v>
      </c>
      <c r="J274" s="36" t="s">
        <v>1676</v>
      </c>
      <c r="K274" s="36" t="s">
        <v>622</v>
      </c>
      <c r="L274" s="36" t="s">
        <v>623</v>
      </c>
      <c r="M274" s="72" t="str">
        <f t="shared" si="3"/>
        <v>Invoice</v>
      </c>
      <c r="O274" s="90"/>
    </row>
    <row r="275" spans="1:15">
      <c r="A275" s="37" t="s">
        <v>2346</v>
      </c>
      <c r="B275" s="31" t="s">
        <v>1140</v>
      </c>
      <c r="C275" s="48" t="s">
        <v>2347</v>
      </c>
      <c r="D275" s="73"/>
      <c r="E275" s="37" t="s">
        <v>1198</v>
      </c>
      <c r="F275" s="53">
        <v>25</v>
      </c>
      <c r="G275" s="53">
        <v>1225</v>
      </c>
      <c r="H275" s="74">
        <v>0.38900000000000001</v>
      </c>
      <c r="I275" s="25" t="s">
        <v>629</v>
      </c>
      <c r="J275" s="42" t="s">
        <v>2348</v>
      </c>
      <c r="K275" s="42" t="s">
        <v>2349</v>
      </c>
      <c r="L275" s="72">
        <f>VLOOKUP(C275,'New List Prices'!A:B,2,FALSE)</f>
        <v>7.46</v>
      </c>
      <c r="M275" s="72">
        <f t="shared" ref="M275:M338" si="4">IF(C275="Part Number","Invoice",ROUND(L275*$B$17,4))</f>
        <v>0</v>
      </c>
      <c r="O275" s="90"/>
    </row>
    <row r="276" spans="1:15">
      <c r="A276" s="37" t="s">
        <v>2346</v>
      </c>
      <c r="B276" s="31" t="s">
        <v>1201</v>
      </c>
      <c r="C276" s="48" t="s">
        <v>2350</v>
      </c>
      <c r="D276" s="73"/>
      <c r="E276" s="37" t="s">
        <v>1198</v>
      </c>
      <c r="F276" s="53">
        <v>25</v>
      </c>
      <c r="G276" s="53">
        <v>875</v>
      </c>
      <c r="H276" s="74">
        <v>0.46500000000000002</v>
      </c>
      <c r="I276" s="25" t="s">
        <v>629</v>
      </c>
      <c r="J276" s="42" t="s">
        <v>2351</v>
      </c>
      <c r="K276" s="42" t="s">
        <v>2352</v>
      </c>
      <c r="L276" s="72">
        <f>VLOOKUP(C276,'New List Prices'!A:B,2,FALSE)</f>
        <v>8.99</v>
      </c>
      <c r="M276" s="72">
        <f t="shared" si="4"/>
        <v>0</v>
      </c>
      <c r="O276" s="90"/>
    </row>
    <row r="277" spans="1:15">
      <c r="A277" s="37" t="s">
        <v>2346</v>
      </c>
      <c r="B277" s="31" t="s">
        <v>1205</v>
      </c>
      <c r="C277" s="48" t="s">
        <v>2353</v>
      </c>
      <c r="D277" s="73"/>
      <c r="E277" s="37" t="s">
        <v>1198</v>
      </c>
      <c r="F277" s="53">
        <v>50</v>
      </c>
      <c r="G277" s="53">
        <v>900</v>
      </c>
      <c r="H277" s="74">
        <v>0.40899999999999997</v>
      </c>
      <c r="I277" s="25" t="s">
        <v>629</v>
      </c>
      <c r="J277" s="42" t="s">
        <v>2354</v>
      </c>
      <c r="K277" s="42" t="s">
        <v>2355</v>
      </c>
      <c r="L277" s="72">
        <f>VLOOKUP(C277,'New List Prices'!A:B,2,FALSE)</f>
        <v>7.49</v>
      </c>
      <c r="M277" s="72">
        <f t="shared" si="4"/>
        <v>0</v>
      </c>
      <c r="O277" s="90"/>
    </row>
    <row r="278" spans="1:15">
      <c r="A278" s="37" t="s">
        <v>2346</v>
      </c>
      <c r="B278" s="31" t="s">
        <v>1015</v>
      </c>
      <c r="C278" s="48" t="s">
        <v>2356</v>
      </c>
      <c r="D278" s="73"/>
      <c r="E278" s="37" t="s">
        <v>1198</v>
      </c>
      <c r="F278" s="53">
        <v>20</v>
      </c>
      <c r="G278" s="53">
        <v>560</v>
      </c>
      <c r="H278" s="74">
        <v>0.81899999999999995</v>
      </c>
      <c r="I278" s="25" t="s">
        <v>629</v>
      </c>
      <c r="J278" s="42" t="s">
        <v>2357</v>
      </c>
      <c r="K278" s="42" t="s">
        <v>2358</v>
      </c>
      <c r="L278" s="72">
        <f>VLOOKUP(C278,'New List Prices'!A:B,2,FALSE)</f>
        <v>16.180000000000003</v>
      </c>
      <c r="M278" s="72">
        <f t="shared" si="4"/>
        <v>0</v>
      </c>
      <c r="O278" s="90"/>
    </row>
    <row r="279" spans="1:15">
      <c r="A279" s="37" t="s">
        <v>2346</v>
      </c>
      <c r="B279" s="31" t="s">
        <v>972</v>
      </c>
      <c r="C279" s="48" t="s">
        <v>2359</v>
      </c>
      <c r="D279" s="73"/>
      <c r="E279" s="37" t="s">
        <v>1198</v>
      </c>
      <c r="F279" s="53">
        <v>10</v>
      </c>
      <c r="G279" s="53">
        <v>490</v>
      </c>
      <c r="H279" s="74">
        <v>0.92600000000000005</v>
      </c>
      <c r="I279" s="25" t="s">
        <v>629</v>
      </c>
      <c r="J279" s="42" t="s">
        <v>2360</v>
      </c>
      <c r="K279" s="42" t="s">
        <v>2361</v>
      </c>
      <c r="L279" s="72">
        <f>VLOOKUP(C279,'New List Prices'!A:B,2,FALSE)</f>
        <v>16.790000000000003</v>
      </c>
      <c r="M279" s="72">
        <f t="shared" si="4"/>
        <v>0</v>
      </c>
      <c r="O279" s="90"/>
    </row>
    <row r="280" spans="1:15">
      <c r="A280" s="37" t="s">
        <v>2346</v>
      </c>
      <c r="B280" s="31" t="s">
        <v>1455</v>
      </c>
      <c r="C280" s="48" t="s">
        <v>2362</v>
      </c>
      <c r="D280" s="73"/>
      <c r="E280" s="37" t="s">
        <v>1198</v>
      </c>
      <c r="F280" s="53">
        <v>5</v>
      </c>
      <c r="G280" s="53">
        <v>280</v>
      </c>
      <c r="H280" s="74">
        <v>1.573</v>
      </c>
      <c r="I280" s="25" t="s">
        <v>629</v>
      </c>
      <c r="J280" s="42" t="s">
        <v>2363</v>
      </c>
      <c r="K280" s="42" t="s">
        <v>2364</v>
      </c>
      <c r="L280" s="72">
        <f>VLOOKUP(C280,'New List Prices'!A:B,2,FALSE)</f>
        <v>42.65</v>
      </c>
      <c r="M280" s="72">
        <f t="shared" si="4"/>
        <v>0</v>
      </c>
      <c r="O280" s="90"/>
    </row>
    <row r="281" spans="1:15">
      <c r="A281" s="37" t="s">
        <v>2346</v>
      </c>
      <c r="B281" s="31" t="s">
        <v>996</v>
      </c>
      <c r="C281" s="48" t="s">
        <v>2365</v>
      </c>
      <c r="D281" s="73"/>
      <c r="E281" s="37" t="s">
        <v>1198</v>
      </c>
      <c r="F281" s="53">
        <v>10</v>
      </c>
      <c r="G281" s="53">
        <v>280</v>
      </c>
      <c r="H281" s="74">
        <v>1.45</v>
      </c>
      <c r="I281" s="25" t="s">
        <v>629</v>
      </c>
      <c r="J281" s="42" t="s">
        <v>2366</v>
      </c>
      <c r="K281" s="42" t="s">
        <v>2367</v>
      </c>
      <c r="L281" s="72">
        <f>VLOOKUP(C281,'New List Prices'!A:B,2,FALSE)</f>
        <v>35.01</v>
      </c>
      <c r="M281" s="72">
        <f t="shared" si="4"/>
        <v>0</v>
      </c>
      <c r="O281" s="90"/>
    </row>
    <row r="282" spans="1:15">
      <c r="A282" s="37" t="s">
        <v>2346</v>
      </c>
      <c r="B282" s="31" t="s">
        <v>1218</v>
      </c>
      <c r="C282" s="48" t="s">
        <v>2368</v>
      </c>
      <c r="D282" s="73"/>
      <c r="E282" s="37" t="s">
        <v>1198</v>
      </c>
      <c r="F282" s="53">
        <v>10</v>
      </c>
      <c r="G282" s="53">
        <v>180</v>
      </c>
      <c r="H282" s="74">
        <v>1.9470000000000001</v>
      </c>
      <c r="I282" s="25" t="s">
        <v>629</v>
      </c>
      <c r="J282" s="42" t="s">
        <v>2369</v>
      </c>
      <c r="K282" s="42" t="s">
        <v>2370</v>
      </c>
      <c r="L282" s="72">
        <f>VLOOKUP(C282,'New List Prices'!A:B,2,FALSE)</f>
        <v>47.57</v>
      </c>
      <c r="M282" s="72">
        <f t="shared" si="4"/>
        <v>0</v>
      </c>
      <c r="O282" s="90"/>
    </row>
    <row r="283" spans="1:15" s="35" customFormat="1" ht="15" customHeight="1">
      <c r="A283" s="37" t="s">
        <v>2346</v>
      </c>
      <c r="B283" s="31" t="s">
        <v>1222</v>
      </c>
      <c r="C283" s="48" t="s">
        <v>2371</v>
      </c>
      <c r="D283" s="73"/>
      <c r="E283" s="37" t="s">
        <v>1198</v>
      </c>
      <c r="F283" s="53">
        <v>6</v>
      </c>
      <c r="G283" s="53">
        <v>72</v>
      </c>
      <c r="H283" s="74">
        <v>4.2839999999999998</v>
      </c>
      <c r="I283" s="25" t="s">
        <v>629</v>
      </c>
      <c r="J283" s="42" t="s">
        <v>2372</v>
      </c>
      <c r="K283" s="42" t="s">
        <v>2373</v>
      </c>
      <c r="L283" s="72">
        <f>VLOOKUP(C283,'New List Prices'!A:B,2,FALSE)</f>
        <v>157.94999999999999</v>
      </c>
      <c r="M283" s="72">
        <f t="shared" si="4"/>
        <v>0</v>
      </c>
      <c r="N283" s="27"/>
      <c r="O283" s="90"/>
    </row>
    <row r="284" spans="1:15">
      <c r="A284" s="33" t="s">
        <v>613</v>
      </c>
      <c r="B284" s="34" t="s">
        <v>614</v>
      </c>
      <c r="C284" s="34" t="s">
        <v>615</v>
      </c>
      <c r="D284" s="73" t="s">
        <v>648</v>
      </c>
      <c r="E284" s="35" t="s">
        <v>616</v>
      </c>
      <c r="F284" s="35" t="s">
        <v>617</v>
      </c>
      <c r="G284" s="35" t="s">
        <v>618</v>
      </c>
      <c r="H284" s="35" t="s">
        <v>619</v>
      </c>
      <c r="I284" s="35" t="s">
        <v>620</v>
      </c>
      <c r="J284" s="36" t="s">
        <v>1676</v>
      </c>
      <c r="K284" s="36" t="s">
        <v>622</v>
      </c>
      <c r="L284" s="36" t="s">
        <v>623</v>
      </c>
      <c r="M284" s="72" t="str">
        <f t="shared" si="4"/>
        <v>Invoice</v>
      </c>
      <c r="O284" s="90"/>
    </row>
    <row r="285" spans="1:15">
      <c r="A285" s="37" t="s">
        <v>2374</v>
      </c>
      <c r="B285" s="31" t="s">
        <v>632</v>
      </c>
      <c r="C285" s="48" t="s">
        <v>2375</v>
      </c>
      <c r="D285" s="73"/>
      <c r="E285" s="37" t="s">
        <v>1228</v>
      </c>
      <c r="F285" s="53">
        <v>20</v>
      </c>
      <c r="G285" s="53">
        <v>1600</v>
      </c>
      <c r="H285" s="74">
        <v>0.28599999999999998</v>
      </c>
      <c r="I285" s="25" t="s">
        <v>629</v>
      </c>
      <c r="J285" s="42" t="s">
        <v>2376</v>
      </c>
      <c r="K285" s="42" t="s">
        <v>2377</v>
      </c>
      <c r="L285" s="72">
        <f>VLOOKUP(C285,'New List Prices'!A:B,2,FALSE)</f>
        <v>17.23</v>
      </c>
      <c r="M285" s="72">
        <f t="shared" si="4"/>
        <v>0</v>
      </c>
      <c r="O285" s="90"/>
    </row>
    <row r="286" spans="1:15">
      <c r="A286" s="37" t="s">
        <v>2374</v>
      </c>
      <c r="B286" s="31">
        <v>2</v>
      </c>
      <c r="C286" s="48" t="s">
        <v>2378</v>
      </c>
      <c r="D286" s="73"/>
      <c r="E286" s="37" t="s">
        <v>1228</v>
      </c>
      <c r="F286" s="53">
        <v>25</v>
      </c>
      <c r="G286" s="53">
        <v>875</v>
      </c>
      <c r="H286" s="74">
        <v>0.46300000000000002</v>
      </c>
      <c r="I286" s="25" t="s">
        <v>629</v>
      </c>
      <c r="J286" s="42" t="s">
        <v>2379</v>
      </c>
      <c r="K286" s="42" t="s">
        <v>2380</v>
      </c>
      <c r="L286" s="72">
        <f>VLOOKUP(C286,'New List Prices'!A:B,2,FALSE)</f>
        <v>16.720000000000002</v>
      </c>
      <c r="M286" s="72">
        <f t="shared" si="4"/>
        <v>0</v>
      </c>
      <c r="O286" s="90"/>
    </row>
    <row r="287" spans="1:15">
      <c r="A287" s="37" t="s">
        <v>2374</v>
      </c>
      <c r="B287" s="31">
        <v>3</v>
      </c>
      <c r="C287" s="48" t="s">
        <v>2381</v>
      </c>
      <c r="D287" s="73"/>
      <c r="E287" s="37" t="s">
        <v>1228</v>
      </c>
      <c r="F287" s="53">
        <v>30</v>
      </c>
      <c r="G287" s="53">
        <v>360</v>
      </c>
      <c r="H287" s="74">
        <v>1.2849999999999999</v>
      </c>
      <c r="I287" s="25" t="s">
        <v>629</v>
      </c>
      <c r="J287" s="42" t="s">
        <v>2382</v>
      </c>
      <c r="K287" s="42" t="s">
        <v>2383</v>
      </c>
      <c r="L287" s="72">
        <f>VLOOKUP(C287,'New List Prices'!A:B,2,FALSE)</f>
        <v>27.860000000000003</v>
      </c>
      <c r="M287" s="72">
        <f t="shared" si="4"/>
        <v>0</v>
      </c>
      <c r="O287" s="90"/>
    </row>
    <row r="288" spans="1:15" s="35" customFormat="1" ht="15" customHeight="1">
      <c r="A288" s="37" t="s">
        <v>2374</v>
      </c>
      <c r="B288" s="31">
        <v>4</v>
      </c>
      <c r="C288" s="48" t="s">
        <v>2384</v>
      </c>
      <c r="D288" s="73"/>
      <c r="E288" s="37" t="s">
        <v>1228</v>
      </c>
      <c r="F288" s="53">
        <v>10</v>
      </c>
      <c r="G288" s="53">
        <v>160</v>
      </c>
      <c r="H288" s="74">
        <v>2.343</v>
      </c>
      <c r="I288" s="25" t="s">
        <v>629</v>
      </c>
      <c r="J288" s="42" t="s">
        <v>2385</v>
      </c>
      <c r="K288" s="42" t="s">
        <v>2386</v>
      </c>
      <c r="L288" s="72">
        <f>VLOOKUP(C288,'New List Prices'!A:B,2,FALSE)</f>
        <v>70.350000000000009</v>
      </c>
      <c r="M288" s="72">
        <f t="shared" si="4"/>
        <v>0</v>
      </c>
      <c r="N288" s="27"/>
      <c r="O288" s="90"/>
    </row>
    <row r="289" spans="1:15">
      <c r="A289" s="33" t="s">
        <v>613</v>
      </c>
      <c r="B289" s="34" t="s">
        <v>614</v>
      </c>
      <c r="C289" s="34" t="s">
        <v>615</v>
      </c>
      <c r="D289" s="73" t="s">
        <v>648</v>
      </c>
      <c r="E289" s="35" t="s">
        <v>616</v>
      </c>
      <c r="F289" s="35" t="s">
        <v>617</v>
      </c>
      <c r="G289" s="35" t="s">
        <v>618</v>
      </c>
      <c r="H289" s="35" t="s">
        <v>619</v>
      </c>
      <c r="I289" s="35" t="s">
        <v>620</v>
      </c>
      <c r="J289" s="36" t="s">
        <v>1676</v>
      </c>
      <c r="K289" s="36" t="s">
        <v>622</v>
      </c>
      <c r="L289" s="36" t="s">
        <v>623</v>
      </c>
      <c r="M289" s="72" t="str">
        <f t="shared" si="4"/>
        <v>Invoice</v>
      </c>
      <c r="O289" s="90"/>
    </row>
    <row r="290" spans="1:15">
      <c r="A290" s="37" t="s">
        <v>2387</v>
      </c>
      <c r="B290" s="31" t="s">
        <v>1205</v>
      </c>
      <c r="C290" s="48" t="s">
        <v>2388</v>
      </c>
      <c r="D290" s="73"/>
      <c r="E290" s="37" t="s">
        <v>1242</v>
      </c>
      <c r="F290" s="53">
        <v>50</v>
      </c>
      <c r="G290" s="53">
        <v>1400</v>
      </c>
      <c r="H290" s="74">
        <v>0.38900000000000001</v>
      </c>
      <c r="I290" s="25" t="s">
        <v>629</v>
      </c>
      <c r="J290" s="42" t="s">
        <v>2389</v>
      </c>
      <c r="K290" s="42" t="s">
        <v>2390</v>
      </c>
      <c r="L290" s="72">
        <f>VLOOKUP(C290,'New List Prices'!A:B,2,FALSE)</f>
        <v>14.74</v>
      </c>
      <c r="M290" s="72">
        <f t="shared" si="4"/>
        <v>0</v>
      </c>
      <c r="O290" s="90"/>
    </row>
    <row r="291" spans="1:15">
      <c r="A291" s="37" t="s">
        <v>2387</v>
      </c>
      <c r="B291" s="31" t="s">
        <v>1015</v>
      </c>
      <c r="C291" s="48" t="s">
        <v>2391</v>
      </c>
      <c r="D291" s="73"/>
      <c r="E291" s="37" t="s">
        <v>1242</v>
      </c>
      <c r="F291" s="53">
        <v>10</v>
      </c>
      <c r="G291" s="53">
        <v>490</v>
      </c>
      <c r="H291" s="74">
        <v>0.76700000000000002</v>
      </c>
      <c r="I291" s="25" t="s">
        <v>629</v>
      </c>
      <c r="J291" s="42" t="s">
        <v>2392</v>
      </c>
      <c r="K291" s="42" t="s">
        <v>2393</v>
      </c>
      <c r="L291" s="72">
        <f>VLOOKUP(C291,'New List Prices'!A:B,2,FALSE)</f>
        <v>32.059999999999995</v>
      </c>
      <c r="M291" s="72">
        <f t="shared" si="4"/>
        <v>0</v>
      </c>
      <c r="O291" s="90"/>
    </row>
    <row r="292" spans="1:15">
      <c r="A292" s="37" t="s">
        <v>2387</v>
      </c>
      <c r="B292" s="31" t="s">
        <v>972</v>
      </c>
      <c r="C292" s="48" t="s">
        <v>2394</v>
      </c>
      <c r="D292" s="73"/>
      <c r="E292" s="37" t="s">
        <v>1242</v>
      </c>
      <c r="F292" s="53">
        <v>20</v>
      </c>
      <c r="G292" s="53">
        <v>560</v>
      </c>
      <c r="H292" s="74">
        <v>0.88300000000000001</v>
      </c>
      <c r="I292" s="25" t="s">
        <v>629</v>
      </c>
      <c r="J292" s="42" t="s">
        <v>2395</v>
      </c>
      <c r="K292" s="42" t="s">
        <v>2396</v>
      </c>
      <c r="L292" s="72">
        <f>VLOOKUP(C292,'New List Prices'!A:B,2,FALSE)</f>
        <v>27.53</v>
      </c>
      <c r="M292" s="72">
        <f t="shared" si="4"/>
        <v>0</v>
      </c>
      <c r="O292" s="90"/>
    </row>
    <row r="293" spans="1:15" s="35" customFormat="1" ht="15" customHeight="1">
      <c r="A293" s="37" t="s">
        <v>2387</v>
      </c>
      <c r="B293" s="31" t="s">
        <v>996</v>
      </c>
      <c r="C293" s="48" t="s">
        <v>2397</v>
      </c>
      <c r="D293" s="73"/>
      <c r="E293" s="37" t="s">
        <v>1242</v>
      </c>
      <c r="F293" s="53">
        <v>5</v>
      </c>
      <c r="G293" s="53">
        <v>280</v>
      </c>
      <c r="H293" s="74">
        <v>2.4079999999999999</v>
      </c>
      <c r="I293" s="25" t="s">
        <v>629</v>
      </c>
      <c r="J293" s="42" t="s">
        <v>2398</v>
      </c>
      <c r="K293" s="42" t="s">
        <v>2399</v>
      </c>
      <c r="L293" s="72">
        <f>VLOOKUP(C293,'New List Prices'!A:B,2,FALSE)</f>
        <v>52.3</v>
      </c>
      <c r="M293" s="72">
        <f t="shared" si="4"/>
        <v>0</v>
      </c>
      <c r="N293" s="27"/>
      <c r="O293" s="90"/>
    </row>
    <row r="294" spans="1:15">
      <c r="A294" s="33" t="s">
        <v>613</v>
      </c>
      <c r="B294" s="34" t="s">
        <v>614</v>
      </c>
      <c r="C294" s="34" t="s">
        <v>615</v>
      </c>
      <c r="D294" s="73" t="s">
        <v>648</v>
      </c>
      <c r="E294" s="35" t="s">
        <v>616</v>
      </c>
      <c r="F294" s="35" t="s">
        <v>617</v>
      </c>
      <c r="G294" s="35" t="s">
        <v>618</v>
      </c>
      <c r="H294" s="35" t="s">
        <v>619</v>
      </c>
      <c r="I294" s="35" t="s">
        <v>620</v>
      </c>
      <c r="J294" s="36" t="s">
        <v>1676</v>
      </c>
      <c r="K294" s="36" t="s">
        <v>622</v>
      </c>
      <c r="L294" s="36" t="s">
        <v>623</v>
      </c>
      <c r="M294" s="72" t="str">
        <f t="shared" si="4"/>
        <v>Invoice</v>
      </c>
      <c r="O294" s="90"/>
    </row>
    <row r="295" spans="1:15">
      <c r="A295" s="37" t="s">
        <v>2400</v>
      </c>
      <c r="B295" s="31" t="s">
        <v>1258</v>
      </c>
      <c r="C295" s="48" t="s">
        <v>2401</v>
      </c>
      <c r="D295" s="73"/>
      <c r="E295" s="37" t="s">
        <v>1260</v>
      </c>
      <c r="F295" s="53">
        <v>10</v>
      </c>
      <c r="G295" s="53">
        <v>280</v>
      </c>
      <c r="H295" s="74">
        <v>1.46</v>
      </c>
      <c r="I295" s="25" t="s">
        <v>629</v>
      </c>
      <c r="J295" s="42" t="s">
        <v>2402</v>
      </c>
      <c r="K295" s="42" t="s">
        <v>2403</v>
      </c>
      <c r="L295" s="72">
        <f>VLOOKUP(C295,'New List Prices'!A:B,2,FALSE)</f>
        <v>62.79</v>
      </c>
      <c r="M295" s="72">
        <f t="shared" si="4"/>
        <v>0</v>
      </c>
      <c r="O295" s="90"/>
    </row>
    <row r="296" spans="1:15">
      <c r="A296" s="37" t="s">
        <v>2400</v>
      </c>
      <c r="B296" s="31" t="s">
        <v>1263</v>
      </c>
      <c r="C296" s="48" t="s">
        <v>2404</v>
      </c>
      <c r="D296" s="73"/>
      <c r="E296" s="37" t="s">
        <v>1260</v>
      </c>
      <c r="F296" s="53">
        <v>10</v>
      </c>
      <c r="G296" s="53">
        <v>280</v>
      </c>
      <c r="H296" s="74">
        <v>1.587</v>
      </c>
      <c r="I296" s="25" t="s">
        <v>629</v>
      </c>
      <c r="J296" s="42" t="s">
        <v>2405</v>
      </c>
      <c r="K296" s="42" t="s">
        <v>2406</v>
      </c>
      <c r="L296" s="72">
        <f>VLOOKUP(C296,'New List Prices'!A:B,2,FALSE)</f>
        <v>43.37</v>
      </c>
      <c r="M296" s="72">
        <f t="shared" si="4"/>
        <v>0</v>
      </c>
      <c r="O296" s="90"/>
    </row>
    <row r="297" spans="1:15" s="35" customFormat="1" ht="15" customHeight="1">
      <c r="A297" s="37" t="s">
        <v>2400</v>
      </c>
      <c r="B297" s="31" t="s">
        <v>2407</v>
      </c>
      <c r="C297" s="48" t="s">
        <v>2408</v>
      </c>
      <c r="D297" s="73"/>
      <c r="E297" s="37" t="s">
        <v>1260</v>
      </c>
      <c r="F297" s="53">
        <v>5</v>
      </c>
      <c r="G297" s="53">
        <v>140</v>
      </c>
      <c r="H297" s="74">
        <v>2.61</v>
      </c>
      <c r="I297" s="25" t="s">
        <v>629</v>
      </c>
      <c r="J297" s="36" t="s">
        <v>2409</v>
      </c>
      <c r="K297" s="36" t="s">
        <v>2410</v>
      </c>
      <c r="L297" s="72">
        <f>VLOOKUP(C297,'New List Prices'!A:B,2,FALSE)</f>
        <v>101.01</v>
      </c>
      <c r="M297" s="72">
        <f t="shared" si="4"/>
        <v>0</v>
      </c>
      <c r="N297" s="27"/>
      <c r="O297" s="90"/>
    </row>
    <row r="298" spans="1:15">
      <c r="A298" s="33" t="s">
        <v>613</v>
      </c>
      <c r="B298" s="34" t="s">
        <v>614</v>
      </c>
      <c r="C298" s="34" t="s">
        <v>615</v>
      </c>
      <c r="D298" s="73" t="s">
        <v>648</v>
      </c>
      <c r="E298" s="35" t="s">
        <v>616</v>
      </c>
      <c r="F298" s="35" t="s">
        <v>617</v>
      </c>
      <c r="G298" s="35" t="s">
        <v>618</v>
      </c>
      <c r="H298" s="35" t="s">
        <v>619</v>
      </c>
      <c r="I298" s="35" t="s">
        <v>620</v>
      </c>
      <c r="J298" s="36" t="s">
        <v>1676</v>
      </c>
      <c r="K298" s="36" t="s">
        <v>622</v>
      </c>
      <c r="L298" s="36" t="s">
        <v>623</v>
      </c>
      <c r="M298" s="72" t="str">
        <f t="shared" si="4"/>
        <v>Invoice</v>
      </c>
      <c r="O298" s="90"/>
    </row>
    <row r="299" spans="1:15">
      <c r="A299" s="37" t="s">
        <v>2411</v>
      </c>
      <c r="B299" s="31" t="s">
        <v>1258</v>
      </c>
      <c r="C299" s="48" t="s">
        <v>2412</v>
      </c>
      <c r="D299" s="73"/>
      <c r="E299" s="37" t="s">
        <v>1269</v>
      </c>
      <c r="F299" s="53">
        <v>10</v>
      </c>
      <c r="G299" s="53">
        <v>280</v>
      </c>
      <c r="H299" s="74">
        <v>1.46</v>
      </c>
      <c r="I299" s="25" t="s">
        <v>629</v>
      </c>
      <c r="J299" s="42" t="s">
        <v>2413</v>
      </c>
      <c r="K299" s="42" t="s">
        <v>2414</v>
      </c>
      <c r="L299" s="72">
        <f>VLOOKUP(C299,'New List Prices'!A:B,2,FALSE)</f>
        <v>62.79</v>
      </c>
      <c r="M299" s="72">
        <f t="shared" si="4"/>
        <v>0</v>
      </c>
      <c r="O299" s="90"/>
    </row>
    <row r="300" spans="1:15">
      <c r="A300" s="37" t="s">
        <v>2411</v>
      </c>
      <c r="B300" s="31" t="s">
        <v>1263</v>
      </c>
      <c r="C300" s="48" t="s">
        <v>2415</v>
      </c>
      <c r="D300" s="73"/>
      <c r="E300" s="37" t="s">
        <v>1269</v>
      </c>
      <c r="F300" s="53">
        <v>10</v>
      </c>
      <c r="G300" s="53">
        <v>280</v>
      </c>
      <c r="H300" s="74">
        <v>1.6040000000000001</v>
      </c>
      <c r="I300" s="25" t="s">
        <v>629</v>
      </c>
      <c r="J300" s="42" t="s">
        <v>2416</v>
      </c>
      <c r="K300" s="42" t="s">
        <v>2417</v>
      </c>
      <c r="L300" s="72">
        <f>VLOOKUP(C300,'New List Prices'!A:B,2,FALSE)</f>
        <v>43.37</v>
      </c>
      <c r="M300" s="72">
        <f t="shared" si="4"/>
        <v>0</v>
      </c>
      <c r="O300" s="90"/>
    </row>
    <row r="301" spans="1:15" s="35" customFormat="1" ht="15" customHeight="1">
      <c r="A301" s="37" t="s">
        <v>2411</v>
      </c>
      <c r="B301" s="31" t="s">
        <v>2407</v>
      </c>
      <c r="C301" s="48" t="s">
        <v>2418</v>
      </c>
      <c r="D301" s="73"/>
      <c r="E301" s="37" t="s">
        <v>1269</v>
      </c>
      <c r="F301" s="53">
        <v>5</v>
      </c>
      <c r="G301" s="53">
        <v>140</v>
      </c>
      <c r="H301" s="74">
        <v>2.54</v>
      </c>
      <c r="I301" s="25" t="s">
        <v>629</v>
      </c>
      <c r="J301" s="42" t="s">
        <v>2419</v>
      </c>
      <c r="K301" s="42" t="s">
        <v>2420</v>
      </c>
      <c r="L301" s="72">
        <f>VLOOKUP(C301,'New List Prices'!A:B,2,FALSE)</f>
        <v>101.01</v>
      </c>
      <c r="M301" s="72">
        <f t="shared" si="4"/>
        <v>0</v>
      </c>
      <c r="N301" s="27"/>
      <c r="O301" s="90"/>
    </row>
    <row r="302" spans="1:15">
      <c r="A302" s="33" t="s">
        <v>613</v>
      </c>
      <c r="B302" s="34" t="s">
        <v>614</v>
      </c>
      <c r="C302" s="34" t="s">
        <v>615</v>
      </c>
      <c r="D302" s="73" t="s">
        <v>648</v>
      </c>
      <c r="E302" s="35" t="s">
        <v>616</v>
      </c>
      <c r="F302" s="35" t="s">
        <v>617</v>
      </c>
      <c r="G302" s="35" t="s">
        <v>618</v>
      </c>
      <c r="H302" s="35" t="s">
        <v>619</v>
      </c>
      <c r="I302" s="35" t="s">
        <v>620</v>
      </c>
      <c r="J302" s="36" t="s">
        <v>1676</v>
      </c>
      <c r="K302" s="36" t="s">
        <v>622</v>
      </c>
      <c r="L302" s="36" t="s">
        <v>623</v>
      </c>
      <c r="M302" s="72" t="str">
        <f t="shared" si="4"/>
        <v>Invoice</v>
      </c>
      <c r="O302" s="90"/>
    </row>
    <row r="303" spans="1:15">
      <c r="A303" s="37" t="s">
        <v>2421</v>
      </c>
      <c r="B303" s="31" t="s">
        <v>1276</v>
      </c>
      <c r="C303" s="48" t="s">
        <v>2422</v>
      </c>
      <c r="D303" s="73"/>
      <c r="E303" s="37" t="s">
        <v>1278</v>
      </c>
      <c r="F303" s="53">
        <v>5</v>
      </c>
      <c r="G303" s="53">
        <v>245</v>
      </c>
      <c r="H303" s="74">
        <v>1.796</v>
      </c>
      <c r="I303" s="25" t="s">
        <v>629</v>
      </c>
      <c r="J303" s="42" t="s">
        <v>2423</v>
      </c>
      <c r="K303" s="42" t="s">
        <v>2424</v>
      </c>
      <c r="L303" s="72">
        <f>VLOOKUP(C303,'New List Prices'!A:B,2,FALSE)</f>
        <v>63.57</v>
      </c>
      <c r="M303" s="72">
        <f t="shared" si="4"/>
        <v>0</v>
      </c>
      <c r="O303" s="90"/>
    </row>
    <row r="304" spans="1:15" s="35" customFormat="1" ht="15" customHeight="1">
      <c r="A304" s="37" t="s">
        <v>2421</v>
      </c>
      <c r="B304" s="31" t="s">
        <v>2425</v>
      </c>
      <c r="C304" s="48" t="s">
        <v>2426</v>
      </c>
      <c r="D304" s="73"/>
      <c r="E304" s="37" t="s">
        <v>1278</v>
      </c>
      <c r="F304" s="53">
        <v>5</v>
      </c>
      <c r="G304" s="53">
        <v>90</v>
      </c>
      <c r="H304" s="74">
        <v>2.78</v>
      </c>
      <c r="I304" s="25" t="s">
        <v>629</v>
      </c>
      <c r="J304" s="42" t="s">
        <v>2427</v>
      </c>
      <c r="K304" s="42" t="s">
        <v>2428</v>
      </c>
      <c r="L304" s="72">
        <f>VLOOKUP(C304,'New List Prices'!A:B,2,FALSE)</f>
        <v>132.34</v>
      </c>
      <c r="M304" s="72">
        <f t="shared" si="4"/>
        <v>0</v>
      </c>
      <c r="N304" s="27"/>
      <c r="O304" s="90"/>
    </row>
    <row r="305" spans="1:15">
      <c r="A305" s="33" t="s">
        <v>613</v>
      </c>
      <c r="B305" s="34" t="s">
        <v>614</v>
      </c>
      <c r="C305" s="34" t="s">
        <v>615</v>
      </c>
      <c r="D305" s="73" t="s">
        <v>648</v>
      </c>
      <c r="E305" s="35" t="s">
        <v>616</v>
      </c>
      <c r="F305" s="35" t="s">
        <v>617</v>
      </c>
      <c r="G305" s="35" t="s">
        <v>618</v>
      </c>
      <c r="H305" s="35" t="s">
        <v>619</v>
      </c>
      <c r="I305" s="35" t="s">
        <v>620</v>
      </c>
      <c r="J305" s="36" t="s">
        <v>1676</v>
      </c>
      <c r="K305" s="36" t="s">
        <v>622</v>
      </c>
      <c r="L305" s="36" t="s">
        <v>623</v>
      </c>
      <c r="M305" s="72" t="str">
        <f t="shared" si="4"/>
        <v>Invoice</v>
      </c>
      <c r="O305" s="90"/>
    </row>
    <row r="306" spans="1:15">
      <c r="A306" s="37" t="s">
        <v>2429</v>
      </c>
      <c r="B306" s="31" t="s">
        <v>632</v>
      </c>
      <c r="C306" s="48" t="s">
        <v>2430</v>
      </c>
      <c r="D306" s="73"/>
      <c r="E306" s="37" t="s">
        <v>1283</v>
      </c>
      <c r="F306" s="53">
        <v>25</v>
      </c>
      <c r="G306" s="53">
        <v>1225</v>
      </c>
      <c r="H306" s="74">
        <v>0.40600000000000003</v>
      </c>
      <c r="I306" s="25" t="s">
        <v>629</v>
      </c>
      <c r="J306" s="42" t="s">
        <v>2431</v>
      </c>
      <c r="K306" s="42" t="s">
        <v>2432</v>
      </c>
      <c r="L306" s="72">
        <f>VLOOKUP(C306,'New List Prices'!A:B,2,FALSE)</f>
        <v>12.67</v>
      </c>
      <c r="M306" s="72">
        <f t="shared" si="4"/>
        <v>0</v>
      </c>
      <c r="O306" s="90"/>
    </row>
    <row r="307" spans="1:15">
      <c r="A307" s="37" t="s">
        <v>2429</v>
      </c>
      <c r="B307" s="31">
        <v>2</v>
      </c>
      <c r="C307" s="48" t="s">
        <v>2433</v>
      </c>
      <c r="D307" s="73"/>
      <c r="E307" s="37" t="s">
        <v>1283</v>
      </c>
      <c r="F307" s="53">
        <v>20</v>
      </c>
      <c r="G307" s="53">
        <v>700</v>
      </c>
      <c r="H307" s="74">
        <v>0.59599999999999997</v>
      </c>
      <c r="I307" s="25" t="s">
        <v>629</v>
      </c>
      <c r="J307" s="42" t="s">
        <v>2434</v>
      </c>
      <c r="K307" s="42" t="s">
        <v>2435</v>
      </c>
      <c r="L307" s="72">
        <f>VLOOKUP(C307,'New List Prices'!A:B,2,FALSE)</f>
        <v>17.12</v>
      </c>
      <c r="M307" s="72">
        <f t="shared" si="4"/>
        <v>0</v>
      </c>
      <c r="O307" s="90"/>
    </row>
    <row r="308" spans="1:15">
      <c r="A308" s="37" t="s">
        <v>2429</v>
      </c>
      <c r="B308" s="31">
        <v>3</v>
      </c>
      <c r="C308" s="48" t="s">
        <v>2436</v>
      </c>
      <c r="D308" s="73"/>
      <c r="E308" s="37" t="s">
        <v>1283</v>
      </c>
      <c r="F308" s="53">
        <v>20</v>
      </c>
      <c r="G308" s="53">
        <v>240</v>
      </c>
      <c r="H308" s="74">
        <v>1.7110000000000001</v>
      </c>
      <c r="I308" s="25" t="s">
        <v>629</v>
      </c>
      <c r="J308" s="42" t="s">
        <v>2437</v>
      </c>
      <c r="K308" s="42" t="s">
        <v>2438</v>
      </c>
      <c r="L308" s="72">
        <f>VLOOKUP(C308,'New List Prices'!A:B,2,FALSE)</f>
        <v>47.839999999999996</v>
      </c>
      <c r="M308" s="72">
        <f t="shared" si="4"/>
        <v>0</v>
      </c>
      <c r="O308" s="90"/>
    </row>
    <row r="309" spans="1:15" s="35" customFormat="1" ht="15" customHeight="1">
      <c r="A309" s="37" t="s">
        <v>2429</v>
      </c>
      <c r="B309" s="31">
        <v>4</v>
      </c>
      <c r="C309" s="48" t="s">
        <v>2439</v>
      </c>
      <c r="D309" s="73"/>
      <c r="E309" s="37" t="s">
        <v>1283</v>
      </c>
      <c r="F309" s="53">
        <v>4</v>
      </c>
      <c r="G309" s="53">
        <v>112</v>
      </c>
      <c r="H309" s="74">
        <v>3.0569999999999999</v>
      </c>
      <c r="I309" s="25" t="s">
        <v>629</v>
      </c>
      <c r="J309" s="42" t="s">
        <v>2440</v>
      </c>
      <c r="K309" s="42" t="s">
        <v>2441</v>
      </c>
      <c r="L309" s="72">
        <f>VLOOKUP(C309,'New List Prices'!A:B,2,FALSE)</f>
        <v>76.95</v>
      </c>
      <c r="M309" s="72">
        <f t="shared" si="4"/>
        <v>0</v>
      </c>
      <c r="N309" s="27"/>
      <c r="O309" s="90"/>
    </row>
    <row r="310" spans="1:15">
      <c r="A310" s="33" t="s">
        <v>613</v>
      </c>
      <c r="B310" s="34" t="s">
        <v>614</v>
      </c>
      <c r="C310" s="34" t="s">
        <v>615</v>
      </c>
      <c r="D310" s="73" t="s">
        <v>648</v>
      </c>
      <c r="E310" s="35" t="s">
        <v>616</v>
      </c>
      <c r="F310" s="35" t="s">
        <v>617</v>
      </c>
      <c r="G310" s="35" t="s">
        <v>618</v>
      </c>
      <c r="H310" s="35" t="s">
        <v>619</v>
      </c>
      <c r="I310" s="35" t="s">
        <v>620</v>
      </c>
      <c r="J310" s="36" t="s">
        <v>1676</v>
      </c>
      <c r="K310" s="36" t="s">
        <v>622</v>
      </c>
      <c r="L310" s="36" t="s">
        <v>623</v>
      </c>
      <c r="M310" s="72" t="str">
        <f t="shared" si="4"/>
        <v>Invoice</v>
      </c>
      <c r="O310" s="90"/>
    </row>
    <row r="311" spans="1:15">
      <c r="A311" s="37" t="s">
        <v>2442</v>
      </c>
      <c r="B311" s="31" t="s">
        <v>1296</v>
      </c>
      <c r="C311" s="48" t="s">
        <v>2443</v>
      </c>
      <c r="D311" s="73"/>
      <c r="E311" s="37" t="s">
        <v>1298</v>
      </c>
      <c r="F311" s="53">
        <v>20</v>
      </c>
      <c r="G311" s="53">
        <v>980</v>
      </c>
      <c r="H311" s="74">
        <v>0.48199999999999998</v>
      </c>
      <c r="I311" s="25" t="s">
        <v>629</v>
      </c>
      <c r="J311" s="42" t="s">
        <v>2444</v>
      </c>
      <c r="K311" s="42" t="s">
        <v>2445</v>
      </c>
      <c r="L311" s="72">
        <f>VLOOKUP(C311,'New List Prices'!A:B,2,FALSE)</f>
        <v>13.44</v>
      </c>
      <c r="M311" s="72">
        <f t="shared" si="4"/>
        <v>0</v>
      </c>
      <c r="O311" s="90"/>
    </row>
    <row r="312" spans="1:15">
      <c r="A312" s="37" t="s">
        <v>2442</v>
      </c>
      <c r="B312" s="31" t="s">
        <v>1301</v>
      </c>
      <c r="C312" s="48" t="s">
        <v>2446</v>
      </c>
      <c r="D312" s="73"/>
      <c r="E312" s="37" t="s">
        <v>1298</v>
      </c>
      <c r="F312" s="53">
        <v>20</v>
      </c>
      <c r="G312" s="53">
        <v>360</v>
      </c>
      <c r="H312" s="74">
        <v>0.85699999999999998</v>
      </c>
      <c r="I312" s="25" t="s">
        <v>629</v>
      </c>
      <c r="J312" s="42" t="s">
        <v>2447</v>
      </c>
      <c r="K312" s="42" t="s">
        <v>2448</v>
      </c>
      <c r="L312" s="72">
        <f>VLOOKUP(C312,'New List Prices'!A:B,2,FALSE)</f>
        <v>31.16</v>
      </c>
      <c r="M312" s="72">
        <f t="shared" si="4"/>
        <v>0</v>
      </c>
      <c r="O312" s="90"/>
    </row>
    <row r="313" spans="1:15">
      <c r="A313" s="37" t="s">
        <v>2442</v>
      </c>
      <c r="B313" s="31" t="s">
        <v>1305</v>
      </c>
      <c r="C313" s="48" t="s">
        <v>2449</v>
      </c>
      <c r="D313" s="73"/>
      <c r="E313" s="37" t="s">
        <v>1298</v>
      </c>
      <c r="F313" s="53">
        <v>10</v>
      </c>
      <c r="G313" s="53">
        <v>350</v>
      </c>
      <c r="H313" s="74">
        <v>1.081</v>
      </c>
      <c r="I313" s="25" t="s">
        <v>629</v>
      </c>
      <c r="J313" s="42" t="s">
        <v>2450</v>
      </c>
      <c r="K313" s="42" t="s">
        <v>2451</v>
      </c>
      <c r="L313" s="72">
        <f>VLOOKUP(C313,'New List Prices'!A:B,2,FALSE)</f>
        <v>33.869999999999997</v>
      </c>
      <c r="M313" s="72">
        <f t="shared" si="4"/>
        <v>0</v>
      </c>
      <c r="O313" s="90"/>
    </row>
    <row r="314" spans="1:15">
      <c r="A314" s="37" t="s">
        <v>2442</v>
      </c>
      <c r="B314" s="31" t="s">
        <v>1309</v>
      </c>
      <c r="C314" s="48" t="s">
        <v>2452</v>
      </c>
      <c r="D314" s="73"/>
      <c r="E314" s="37" t="s">
        <v>1298</v>
      </c>
      <c r="F314" s="53">
        <v>5</v>
      </c>
      <c r="G314" s="53">
        <v>245</v>
      </c>
      <c r="H314" s="74">
        <v>1.4850000000000001</v>
      </c>
      <c r="I314" s="25" t="s">
        <v>629</v>
      </c>
      <c r="J314" s="42" t="s">
        <v>2453</v>
      </c>
      <c r="K314" s="42" t="s">
        <v>2454</v>
      </c>
      <c r="L314" s="72">
        <f>VLOOKUP(C314,'New List Prices'!A:B,2,FALSE)</f>
        <v>63.65</v>
      </c>
      <c r="M314" s="72">
        <f t="shared" si="4"/>
        <v>0</v>
      </c>
      <c r="O314" s="90"/>
    </row>
    <row r="315" spans="1:15" s="35" customFormat="1" ht="15" customHeight="1">
      <c r="A315" s="37" t="s">
        <v>2442</v>
      </c>
      <c r="B315" s="31" t="s">
        <v>1313</v>
      </c>
      <c r="C315" s="48" t="s">
        <v>2455</v>
      </c>
      <c r="D315" s="73"/>
      <c r="E315" s="37" t="s">
        <v>1298</v>
      </c>
      <c r="F315" s="53">
        <v>5</v>
      </c>
      <c r="G315" s="53">
        <v>140</v>
      </c>
      <c r="H315" s="74">
        <v>2.2650000000000001</v>
      </c>
      <c r="I315" s="25" t="s">
        <v>629</v>
      </c>
      <c r="J315" s="42" t="s">
        <v>2456</v>
      </c>
      <c r="K315" s="42" t="s">
        <v>2457</v>
      </c>
      <c r="L315" s="72">
        <f>VLOOKUP(C315,'New List Prices'!A:B,2,FALSE)</f>
        <v>66.040000000000006</v>
      </c>
      <c r="M315" s="72">
        <f t="shared" si="4"/>
        <v>0</v>
      </c>
      <c r="N315" s="27"/>
      <c r="O315" s="90"/>
    </row>
    <row r="316" spans="1:15">
      <c r="A316" s="33" t="s">
        <v>613</v>
      </c>
      <c r="B316" s="34" t="s">
        <v>614</v>
      </c>
      <c r="C316" s="34" t="s">
        <v>615</v>
      </c>
      <c r="D316" s="73" t="s">
        <v>648</v>
      </c>
      <c r="E316" s="35" t="s">
        <v>616</v>
      </c>
      <c r="F316" s="35" t="s">
        <v>617</v>
      </c>
      <c r="G316" s="35" t="s">
        <v>618</v>
      </c>
      <c r="H316" s="35" t="s">
        <v>619</v>
      </c>
      <c r="I316" s="35" t="s">
        <v>620</v>
      </c>
      <c r="J316" s="36" t="s">
        <v>1676</v>
      </c>
      <c r="K316" s="36" t="s">
        <v>622</v>
      </c>
      <c r="L316" s="36" t="s">
        <v>623</v>
      </c>
      <c r="M316" s="72" t="str">
        <f t="shared" si="4"/>
        <v>Invoice</v>
      </c>
      <c r="O316" s="90"/>
    </row>
    <row r="317" spans="1:15" s="35" customFormat="1" ht="15" customHeight="1">
      <c r="A317" s="37" t="s">
        <v>2458</v>
      </c>
      <c r="B317" s="31" t="s">
        <v>2459</v>
      </c>
      <c r="C317" s="48" t="s">
        <v>2460</v>
      </c>
      <c r="D317" s="73"/>
      <c r="E317" s="37" t="s">
        <v>2461</v>
      </c>
      <c r="F317" s="53">
        <v>10</v>
      </c>
      <c r="G317" s="53">
        <v>180</v>
      </c>
      <c r="H317" s="74">
        <v>2.0859999999999999</v>
      </c>
      <c r="I317" s="25" t="s">
        <v>629</v>
      </c>
      <c r="J317" s="42" t="s">
        <v>2462</v>
      </c>
      <c r="K317" s="42" t="s">
        <v>2463</v>
      </c>
      <c r="L317" s="72">
        <f>VLOOKUP(C317,'New List Prices'!A:B,2,FALSE)</f>
        <v>70.42</v>
      </c>
      <c r="M317" s="72">
        <f t="shared" si="4"/>
        <v>0</v>
      </c>
      <c r="N317" s="27"/>
      <c r="O317" s="90"/>
    </row>
    <row r="318" spans="1:15" s="35" customFormat="1" ht="15" customHeight="1">
      <c r="A318" s="37" t="s">
        <v>2458</v>
      </c>
      <c r="B318" s="48" t="s">
        <v>2464</v>
      </c>
      <c r="C318" s="45" t="s">
        <v>2465</v>
      </c>
      <c r="D318" s="73"/>
      <c r="E318" s="37" t="s">
        <v>2461</v>
      </c>
      <c r="F318" s="75">
        <v>10</v>
      </c>
      <c r="G318" s="75">
        <v>120</v>
      </c>
      <c r="H318" s="74">
        <v>3.79</v>
      </c>
      <c r="I318" s="25" t="s">
        <v>629</v>
      </c>
      <c r="J318" s="42" t="s">
        <v>2466</v>
      </c>
      <c r="K318" s="42" t="s">
        <v>2467</v>
      </c>
      <c r="L318" s="72">
        <f>VLOOKUP(C318,'New List Prices'!A:B,2,FALSE)</f>
        <v>154.79999999999998</v>
      </c>
      <c r="M318" s="72">
        <f t="shared" si="4"/>
        <v>0</v>
      </c>
      <c r="N318" s="27"/>
      <c r="O318" s="90"/>
    </row>
    <row r="319" spans="1:15">
      <c r="A319" s="33" t="s">
        <v>613</v>
      </c>
      <c r="B319" s="34" t="s">
        <v>614</v>
      </c>
      <c r="C319" s="34" t="s">
        <v>615</v>
      </c>
      <c r="D319" s="73" t="s">
        <v>648</v>
      </c>
      <c r="E319" s="35" t="s">
        <v>616</v>
      </c>
      <c r="F319" s="35" t="s">
        <v>617</v>
      </c>
      <c r="G319" s="35" t="s">
        <v>618</v>
      </c>
      <c r="H319" s="35" t="s">
        <v>619</v>
      </c>
      <c r="I319" s="35" t="s">
        <v>620</v>
      </c>
      <c r="J319" s="36" t="s">
        <v>1676</v>
      </c>
      <c r="K319" s="36" t="s">
        <v>622</v>
      </c>
      <c r="L319" s="36" t="s">
        <v>623</v>
      </c>
      <c r="M319" s="72" t="str">
        <f t="shared" si="4"/>
        <v>Invoice</v>
      </c>
      <c r="O319" s="90"/>
    </row>
    <row r="320" spans="1:15" s="35" customFormat="1" ht="15" customHeight="1">
      <c r="A320" s="37" t="s">
        <v>2468</v>
      </c>
      <c r="B320" s="31" t="s">
        <v>2469</v>
      </c>
      <c r="C320" s="48" t="s">
        <v>2470</v>
      </c>
      <c r="D320" s="73"/>
      <c r="E320" s="37" t="s">
        <v>2471</v>
      </c>
      <c r="F320" s="53">
        <v>10</v>
      </c>
      <c r="G320" s="53">
        <v>120</v>
      </c>
      <c r="H320" s="74">
        <v>2.2210000000000001</v>
      </c>
      <c r="I320" s="25" t="s">
        <v>629</v>
      </c>
      <c r="J320" s="42" t="s">
        <v>2472</v>
      </c>
      <c r="K320" s="42" t="s">
        <v>2473</v>
      </c>
      <c r="L320" s="72">
        <f>VLOOKUP(C320,'New List Prices'!A:B,2,FALSE)</f>
        <v>109.29</v>
      </c>
      <c r="M320" s="72">
        <f t="shared" si="4"/>
        <v>0</v>
      </c>
      <c r="N320" s="27"/>
      <c r="O320" s="90"/>
    </row>
    <row r="321" spans="1:15">
      <c r="A321" s="33" t="s">
        <v>613</v>
      </c>
      <c r="B321" s="34" t="s">
        <v>614</v>
      </c>
      <c r="C321" s="34" t="s">
        <v>615</v>
      </c>
      <c r="D321" s="73" t="s">
        <v>648</v>
      </c>
      <c r="E321" s="35" t="s">
        <v>616</v>
      </c>
      <c r="F321" s="35" t="s">
        <v>617</v>
      </c>
      <c r="G321" s="35" t="s">
        <v>618</v>
      </c>
      <c r="H321" s="35" t="s">
        <v>619</v>
      </c>
      <c r="I321" s="35" t="s">
        <v>620</v>
      </c>
      <c r="J321" s="36" t="s">
        <v>1676</v>
      </c>
      <c r="K321" s="36" t="s">
        <v>622</v>
      </c>
      <c r="L321" s="36" t="s">
        <v>623</v>
      </c>
      <c r="M321" s="72" t="str">
        <f t="shared" si="4"/>
        <v>Invoice</v>
      </c>
      <c r="O321" s="90"/>
    </row>
    <row r="322" spans="1:15">
      <c r="A322" s="37" t="s">
        <v>2474</v>
      </c>
      <c r="B322" s="31" t="s">
        <v>632</v>
      </c>
      <c r="C322" s="48" t="s">
        <v>2475</v>
      </c>
      <c r="D322" s="73"/>
      <c r="E322" s="37" t="s">
        <v>1319</v>
      </c>
      <c r="F322" s="53">
        <v>25</v>
      </c>
      <c r="G322" s="53">
        <v>2000</v>
      </c>
      <c r="H322" s="74">
        <v>0.27</v>
      </c>
      <c r="I322" s="25" t="s">
        <v>629</v>
      </c>
      <c r="J322" s="42" t="s">
        <v>2476</v>
      </c>
      <c r="K322" s="42" t="s">
        <v>2477</v>
      </c>
      <c r="L322" s="72">
        <f>VLOOKUP(C322,'New List Prices'!A:B,2,FALSE)</f>
        <v>24.46</v>
      </c>
      <c r="M322" s="72">
        <f t="shared" si="4"/>
        <v>0</v>
      </c>
      <c r="O322" s="90"/>
    </row>
    <row r="323" spans="1:15">
      <c r="A323" s="37" t="s">
        <v>2474</v>
      </c>
      <c r="B323" s="31">
        <v>2</v>
      </c>
      <c r="C323" s="48" t="s">
        <v>2478</v>
      </c>
      <c r="D323" s="73"/>
      <c r="E323" s="37" t="s">
        <v>1319</v>
      </c>
      <c r="F323" s="53">
        <v>25</v>
      </c>
      <c r="G323" s="53">
        <v>1225</v>
      </c>
      <c r="H323" s="74">
        <v>0.374</v>
      </c>
      <c r="I323" s="25" t="s">
        <v>629</v>
      </c>
      <c r="J323" s="42" t="s">
        <v>2479</v>
      </c>
      <c r="K323" s="42" t="s">
        <v>2480</v>
      </c>
      <c r="L323" s="72">
        <f>VLOOKUP(C323,'New List Prices'!A:B,2,FALSE)</f>
        <v>18.32</v>
      </c>
      <c r="M323" s="72">
        <f t="shared" si="4"/>
        <v>0</v>
      </c>
      <c r="O323" s="90"/>
    </row>
    <row r="324" spans="1:15">
      <c r="A324" s="37" t="s">
        <v>2474</v>
      </c>
      <c r="B324" s="31">
        <v>3</v>
      </c>
      <c r="C324" s="48" t="s">
        <v>2481</v>
      </c>
      <c r="D324" s="73"/>
      <c r="E324" s="37" t="s">
        <v>1319</v>
      </c>
      <c r="F324" s="53">
        <v>10</v>
      </c>
      <c r="G324" s="53">
        <v>490</v>
      </c>
      <c r="H324" s="74">
        <v>1.2330000000000001</v>
      </c>
      <c r="I324" s="25" t="s">
        <v>629</v>
      </c>
      <c r="J324" s="42" t="s">
        <v>2482</v>
      </c>
      <c r="K324" s="42" t="s">
        <v>2483</v>
      </c>
      <c r="L324" s="72">
        <f>VLOOKUP(C324,'New List Prices'!A:B,2,FALSE)</f>
        <v>55.14</v>
      </c>
      <c r="M324" s="72">
        <f t="shared" si="4"/>
        <v>0</v>
      </c>
      <c r="O324" s="90"/>
    </row>
    <row r="325" spans="1:15" s="35" customFormat="1" ht="15" customHeight="1">
      <c r="A325" s="37" t="s">
        <v>2474</v>
      </c>
      <c r="B325" s="31">
        <v>4</v>
      </c>
      <c r="C325" s="48" t="s">
        <v>2484</v>
      </c>
      <c r="D325" s="73"/>
      <c r="E325" s="37" t="s">
        <v>1319</v>
      </c>
      <c r="F325" s="53">
        <v>5</v>
      </c>
      <c r="G325" s="53">
        <v>245</v>
      </c>
      <c r="H325" s="74">
        <v>1.901</v>
      </c>
      <c r="I325" s="25" t="s">
        <v>629</v>
      </c>
      <c r="J325" s="42" t="s">
        <v>2485</v>
      </c>
      <c r="K325" s="42" t="s">
        <v>2486</v>
      </c>
      <c r="L325" s="72">
        <f>VLOOKUP(C325,'New List Prices'!A:B,2,FALSE)</f>
        <v>78.89</v>
      </c>
      <c r="M325" s="72">
        <f t="shared" si="4"/>
        <v>0</v>
      </c>
      <c r="N325" s="27"/>
      <c r="O325" s="90"/>
    </row>
    <row r="326" spans="1:15">
      <c r="A326" s="33" t="s">
        <v>613</v>
      </c>
      <c r="B326" s="34" t="s">
        <v>614</v>
      </c>
      <c r="C326" s="34" t="s">
        <v>615</v>
      </c>
      <c r="D326" s="73" t="s">
        <v>648</v>
      </c>
      <c r="E326" s="35" t="s">
        <v>616</v>
      </c>
      <c r="F326" s="35" t="s">
        <v>617</v>
      </c>
      <c r="G326" s="35" t="s">
        <v>618</v>
      </c>
      <c r="H326" s="35" t="s">
        <v>619</v>
      </c>
      <c r="I326" s="35" t="s">
        <v>620</v>
      </c>
      <c r="J326" s="36" t="s">
        <v>1676</v>
      </c>
      <c r="K326" s="36" t="s">
        <v>622</v>
      </c>
      <c r="L326" s="36" t="s">
        <v>623</v>
      </c>
      <c r="M326" s="72" t="str">
        <f t="shared" si="4"/>
        <v>Invoice</v>
      </c>
      <c r="O326" s="90"/>
    </row>
    <row r="327" spans="1:15">
      <c r="A327" s="37" t="s">
        <v>2487</v>
      </c>
      <c r="B327" s="31" t="s">
        <v>632</v>
      </c>
      <c r="C327" s="48" t="s">
        <v>2488</v>
      </c>
      <c r="D327" s="73"/>
      <c r="E327" s="37" t="s">
        <v>1330</v>
      </c>
      <c r="F327" s="53">
        <v>10</v>
      </c>
      <c r="G327" s="53">
        <v>1440</v>
      </c>
      <c r="H327" s="74">
        <v>0.40200000000000002</v>
      </c>
      <c r="I327" s="25" t="s">
        <v>629</v>
      </c>
      <c r="J327" s="42" t="s">
        <v>2489</v>
      </c>
      <c r="K327" s="42" t="s">
        <v>2490</v>
      </c>
      <c r="L327" s="72">
        <f>VLOOKUP(C327,'New List Prices'!A:B,2,FALSE)</f>
        <v>14.62</v>
      </c>
      <c r="M327" s="72">
        <f t="shared" si="4"/>
        <v>0</v>
      </c>
      <c r="O327" s="90"/>
    </row>
    <row r="328" spans="1:15">
      <c r="A328" s="37" t="s">
        <v>2487</v>
      </c>
      <c r="B328" s="31">
        <v>2</v>
      </c>
      <c r="C328" s="48" t="s">
        <v>2491</v>
      </c>
      <c r="D328" s="73"/>
      <c r="E328" s="37" t="s">
        <v>1330</v>
      </c>
      <c r="F328" s="53">
        <v>10</v>
      </c>
      <c r="G328" s="53">
        <v>1120</v>
      </c>
      <c r="H328" s="74">
        <v>0.48699999999999999</v>
      </c>
      <c r="I328" s="25" t="s">
        <v>629</v>
      </c>
      <c r="J328" s="42" t="s">
        <v>2492</v>
      </c>
      <c r="K328" s="42" t="s">
        <v>2493</v>
      </c>
      <c r="L328" s="72">
        <f>VLOOKUP(C328,'New List Prices'!A:B,2,FALSE)</f>
        <v>16.950000000000003</v>
      </c>
      <c r="M328" s="72">
        <f t="shared" si="4"/>
        <v>0</v>
      </c>
      <c r="O328" s="90"/>
    </row>
    <row r="329" spans="1:15">
      <c r="A329" s="37" t="s">
        <v>2487</v>
      </c>
      <c r="B329" s="31">
        <v>3</v>
      </c>
      <c r="C329" s="48" t="s">
        <v>2494</v>
      </c>
      <c r="D329" s="73"/>
      <c r="E329" s="37" t="s">
        <v>1330</v>
      </c>
      <c r="F329" s="53">
        <v>10</v>
      </c>
      <c r="G329" s="53">
        <v>490</v>
      </c>
      <c r="H329" s="74">
        <v>1.216</v>
      </c>
      <c r="I329" s="25" t="s">
        <v>629</v>
      </c>
      <c r="J329" s="42" t="s">
        <v>2495</v>
      </c>
      <c r="K329" s="42" t="s">
        <v>2496</v>
      </c>
      <c r="L329" s="72">
        <f>VLOOKUP(C329,'New List Prices'!A:B,2,FALSE)</f>
        <v>32.39</v>
      </c>
      <c r="M329" s="72">
        <f t="shared" si="4"/>
        <v>0</v>
      </c>
      <c r="O329" s="90"/>
    </row>
    <row r="330" spans="1:15" s="35" customFormat="1" ht="15" customHeight="1">
      <c r="A330" s="37" t="s">
        <v>2487</v>
      </c>
      <c r="B330" s="31">
        <v>4</v>
      </c>
      <c r="C330" s="48" t="s">
        <v>2497</v>
      </c>
      <c r="D330" s="73"/>
      <c r="E330" s="37" t="s">
        <v>1330</v>
      </c>
      <c r="F330" s="53">
        <v>5</v>
      </c>
      <c r="G330" s="53">
        <v>175</v>
      </c>
      <c r="H330" s="74">
        <v>2.2189999999999999</v>
      </c>
      <c r="I330" s="25" t="s">
        <v>629</v>
      </c>
      <c r="J330" s="42" t="s">
        <v>2498</v>
      </c>
      <c r="K330" s="42" t="s">
        <v>2499</v>
      </c>
      <c r="L330" s="72">
        <f>VLOOKUP(C330,'New List Prices'!A:B,2,FALSE)</f>
        <v>55.94</v>
      </c>
      <c r="M330" s="72">
        <f t="shared" si="4"/>
        <v>0</v>
      </c>
      <c r="N330" s="27"/>
      <c r="O330" s="90"/>
    </row>
    <row r="331" spans="1:15">
      <c r="A331" s="33" t="s">
        <v>613</v>
      </c>
      <c r="B331" s="34" t="s">
        <v>614</v>
      </c>
      <c r="C331" s="34" t="s">
        <v>615</v>
      </c>
      <c r="D331" s="73" t="s">
        <v>648</v>
      </c>
      <c r="E331" s="35" t="s">
        <v>616</v>
      </c>
      <c r="F331" s="35" t="s">
        <v>617</v>
      </c>
      <c r="G331" s="35" t="s">
        <v>618</v>
      </c>
      <c r="H331" s="35" t="s">
        <v>619</v>
      </c>
      <c r="I331" s="35" t="s">
        <v>620</v>
      </c>
      <c r="J331" s="36" t="s">
        <v>1676</v>
      </c>
      <c r="K331" s="36" t="s">
        <v>622</v>
      </c>
      <c r="L331" s="36" t="s">
        <v>623</v>
      </c>
      <c r="M331" s="72" t="str">
        <f t="shared" si="4"/>
        <v>Invoice</v>
      </c>
      <c r="O331" s="90"/>
    </row>
    <row r="332" spans="1:15">
      <c r="A332" s="37" t="s">
        <v>2500</v>
      </c>
      <c r="B332" s="31" t="s">
        <v>632</v>
      </c>
      <c r="C332" s="48" t="s">
        <v>2501</v>
      </c>
      <c r="D332" s="73"/>
      <c r="E332" s="37" t="s">
        <v>1344</v>
      </c>
      <c r="F332" s="53">
        <v>20</v>
      </c>
      <c r="G332" s="53">
        <v>2240</v>
      </c>
      <c r="H332" s="74">
        <v>0.28000000000000003</v>
      </c>
      <c r="I332" s="25" t="s">
        <v>629</v>
      </c>
      <c r="J332" s="42" t="s">
        <v>2502</v>
      </c>
      <c r="K332" s="42" t="s">
        <v>2503</v>
      </c>
      <c r="L332" s="72">
        <f>VLOOKUP(C332,'New List Prices'!A:B,2,FALSE)</f>
        <v>11.85</v>
      </c>
      <c r="M332" s="72">
        <f t="shared" si="4"/>
        <v>0</v>
      </c>
      <c r="O332" s="90"/>
    </row>
    <row r="333" spans="1:15">
      <c r="A333" s="37" t="s">
        <v>2500</v>
      </c>
      <c r="B333" s="31">
        <v>2</v>
      </c>
      <c r="C333" s="48" t="s">
        <v>2504</v>
      </c>
      <c r="D333" s="73"/>
      <c r="E333" s="37" t="s">
        <v>1344</v>
      </c>
      <c r="F333" s="53">
        <v>20</v>
      </c>
      <c r="G333" s="53">
        <v>980</v>
      </c>
      <c r="H333" s="74">
        <v>0.33600000000000002</v>
      </c>
      <c r="I333" s="25" t="s">
        <v>629</v>
      </c>
      <c r="J333" s="42" t="s">
        <v>2505</v>
      </c>
      <c r="K333" s="42" t="s">
        <v>2506</v>
      </c>
      <c r="L333" s="72">
        <f>VLOOKUP(C333,'New List Prices'!A:B,2,FALSE)</f>
        <v>13.83</v>
      </c>
      <c r="M333" s="72">
        <f t="shared" si="4"/>
        <v>0</v>
      </c>
      <c r="O333" s="90"/>
    </row>
    <row r="334" spans="1:15">
      <c r="A334" s="37" t="s">
        <v>2500</v>
      </c>
      <c r="B334" s="31">
        <v>3</v>
      </c>
      <c r="C334" s="48" t="s">
        <v>2507</v>
      </c>
      <c r="D334" s="73"/>
      <c r="E334" s="37" t="s">
        <v>1344</v>
      </c>
      <c r="F334" s="53">
        <v>10</v>
      </c>
      <c r="G334" s="53">
        <v>490</v>
      </c>
      <c r="H334" s="74">
        <v>1.0129999999999999</v>
      </c>
      <c r="I334" s="25" t="s">
        <v>629</v>
      </c>
      <c r="J334" s="42" t="s">
        <v>2508</v>
      </c>
      <c r="K334" s="42" t="s">
        <v>2509</v>
      </c>
      <c r="L334" s="72">
        <f>VLOOKUP(C334,'New List Prices'!A:B,2,FALSE)</f>
        <v>26.830000000000002</v>
      </c>
      <c r="M334" s="72">
        <f t="shared" si="4"/>
        <v>0</v>
      </c>
      <c r="O334" s="90"/>
    </row>
    <row r="335" spans="1:15" s="35" customFormat="1">
      <c r="A335" s="37" t="s">
        <v>2500</v>
      </c>
      <c r="B335" s="31">
        <v>4</v>
      </c>
      <c r="C335" s="48" t="s">
        <v>2510</v>
      </c>
      <c r="D335" s="73"/>
      <c r="E335" s="37" t="s">
        <v>1344</v>
      </c>
      <c r="F335" s="53">
        <v>10</v>
      </c>
      <c r="G335" s="53">
        <v>180</v>
      </c>
      <c r="H335" s="74">
        <v>1.8640000000000001</v>
      </c>
      <c r="I335" s="25" t="s">
        <v>629</v>
      </c>
      <c r="J335" s="42" t="s">
        <v>2511</v>
      </c>
      <c r="K335" s="42" t="s">
        <v>2512</v>
      </c>
      <c r="L335" s="72">
        <f>VLOOKUP(C335,'New List Prices'!A:B,2,FALSE)</f>
        <v>47.72</v>
      </c>
      <c r="M335" s="72">
        <f t="shared" si="4"/>
        <v>0</v>
      </c>
      <c r="N335" s="27"/>
      <c r="O335" s="90"/>
    </row>
    <row r="336" spans="1:15" s="35" customFormat="1">
      <c r="A336" s="37" t="s">
        <v>2500</v>
      </c>
      <c r="B336" s="31">
        <v>6</v>
      </c>
      <c r="C336" s="45" t="s">
        <v>2513</v>
      </c>
      <c r="D336" s="73"/>
      <c r="E336" s="37" t="s">
        <v>1344</v>
      </c>
      <c r="F336" s="53">
        <v>5</v>
      </c>
      <c r="G336" s="53">
        <v>60</v>
      </c>
      <c r="H336" s="74">
        <v>3.57</v>
      </c>
      <c r="I336" s="25" t="s">
        <v>629</v>
      </c>
      <c r="J336" s="42" t="s">
        <v>2514</v>
      </c>
      <c r="K336" s="42" t="s">
        <v>2515</v>
      </c>
      <c r="L336" s="72">
        <f>VLOOKUP(C336,'New List Prices'!A:B,2,FALSE)</f>
        <v>241.19</v>
      </c>
      <c r="M336" s="72">
        <f t="shared" si="4"/>
        <v>0</v>
      </c>
      <c r="N336" s="27"/>
      <c r="O336" s="90"/>
    </row>
    <row r="337" spans="1:15">
      <c r="A337" s="33" t="s">
        <v>613</v>
      </c>
      <c r="B337" s="34" t="s">
        <v>614</v>
      </c>
      <c r="C337" s="34" t="s">
        <v>615</v>
      </c>
      <c r="D337" s="73" t="s">
        <v>648</v>
      </c>
      <c r="E337" s="35" t="s">
        <v>616</v>
      </c>
      <c r="F337" s="35" t="s">
        <v>617</v>
      </c>
      <c r="G337" s="35" t="s">
        <v>618</v>
      </c>
      <c r="H337" s="35" t="s">
        <v>619</v>
      </c>
      <c r="I337" s="35" t="s">
        <v>620</v>
      </c>
      <c r="J337" s="36" t="s">
        <v>1676</v>
      </c>
      <c r="K337" s="36" t="s">
        <v>622</v>
      </c>
      <c r="L337" s="36" t="s">
        <v>623</v>
      </c>
      <c r="M337" s="72" t="str">
        <f t="shared" si="4"/>
        <v>Invoice</v>
      </c>
      <c r="O337" s="90"/>
    </row>
    <row r="338" spans="1:15">
      <c r="A338" s="37" t="s">
        <v>2516</v>
      </c>
      <c r="B338" s="31">
        <v>2</v>
      </c>
      <c r="C338" s="45" t="s">
        <v>2517</v>
      </c>
      <c r="D338" s="73"/>
      <c r="E338" s="37" t="s">
        <v>2518</v>
      </c>
      <c r="F338" s="53">
        <v>10</v>
      </c>
      <c r="G338" s="53">
        <v>1120</v>
      </c>
      <c r="H338" s="74">
        <v>0.46</v>
      </c>
      <c r="I338" s="25" t="s">
        <v>629</v>
      </c>
      <c r="J338" s="42" t="s">
        <v>2519</v>
      </c>
      <c r="K338" s="42" t="s">
        <v>2520</v>
      </c>
      <c r="L338" s="72">
        <f>VLOOKUP(C338,'New List Prices'!A:B,2,FALSE)</f>
        <v>23.91</v>
      </c>
      <c r="M338" s="72">
        <f t="shared" si="4"/>
        <v>0</v>
      </c>
      <c r="O338" s="90"/>
    </row>
    <row r="339" spans="1:15">
      <c r="A339" s="37" t="s">
        <v>2516</v>
      </c>
      <c r="B339" s="31">
        <v>3</v>
      </c>
      <c r="C339" s="45" t="s">
        <v>2521</v>
      </c>
      <c r="D339" s="73"/>
      <c r="E339" s="37" t="s">
        <v>2518</v>
      </c>
      <c r="F339" s="53">
        <v>10</v>
      </c>
      <c r="G339" s="53">
        <v>490</v>
      </c>
      <c r="H339" s="74">
        <v>1.32</v>
      </c>
      <c r="I339" s="25" t="s">
        <v>629</v>
      </c>
      <c r="J339" s="42" t="s">
        <v>2522</v>
      </c>
      <c r="K339" s="42" t="s">
        <v>2523</v>
      </c>
      <c r="L339" s="72">
        <f>VLOOKUP(C339,'New List Prices'!A:B,2,FALSE)</f>
        <v>38.549999999999997</v>
      </c>
      <c r="M339" s="72">
        <f t="shared" ref="M339:M402" si="5">IF(C339="Part Number","Invoice",ROUND(L339*$B$17,4))</f>
        <v>0</v>
      </c>
      <c r="O339" s="90"/>
    </row>
    <row r="340" spans="1:15" s="35" customFormat="1" ht="15" customHeight="1">
      <c r="A340" s="37" t="s">
        <v>2516</v>
      </c>
      <c r="B340" s="31">
        <v>4</v>
      </c>
      <c r="C340" s="45" t="s">
        <v>2524</v>
      </c>
      <c r="D340" s="73"/>
      <c r="E340" s="37" t="s">
        <v>2518</v>
      </c>
      <c r="F340" s="53">
        <v>5</v>
      </c>
      <c r="G340" s="53">
        <v>245</v>
      </c>
      <c r="H340" s="74">
        <v>2.524</v>
      </c>
      <c r="I340" s="25" t="s">
        <v>629</v>
      </c>
      <c r="J340" s="42" t="s">
        <v>2525</v>
      </c>
      <c r="K340" s="42" t="s">
        <v>2526</v>
      </c>
      <c r="L340" s="72">
        <f>VLOOKUP(C340,'New List Prices'!A:B,2,FALSE)</f>
        <v>61.4</v>
      </c>
      <c r="M340" s="72">
        <f t="shared" si="5"/>
        <v>0</v>
      </c>
      <c r="N340" s="27"/>
      <c r="O340" s="90"/>
    </row>
    <row r="341" spans="1:15">
      <c r="A341" s="33" t="s">
        <v>613</v>
      </c>
      <c r="B341" s="34" t="s">
        <v>614</v>
      </c>
      <c r="C341" s="34" t="s">
        <v>615</v>
      </c>
      <c r="D341" s="73" t="s">
        <v>648</v>
      </c>
      <c r="E341" s="35" t="s">
        <v>616</v>
      </c>
      <c r="F341" s="35" t="s">
        <v>617</v>
      </c>
      <c r="G341" s="35" t="s">
        <v>618</v>
      </c>
      <c r="H341" s="35" t="s">
        <v>619</v>
      </c>
      <c r="I341" s="35" t="s">
        <v>620</v>
      </c>
      <c r="J341" s="36" t="s">
        <v>1676</v>
      </c>
      <c r="K341" s="36" t="s">
        <v>622</v>
      </c>
      <c r="L341" s="36" t="s">
        <v>623</v>
      </c>
      <c r="M341" s="72" t="str">
        <f t="shared" si="5"/>
        <v>Invoice</v>
      </c>
      <c r="O341" s="90"/>
    </row>
    <row r="342" spans="1:15" s="35" customFormat="1" ht="15" customHeight="1">
      <c r="A342" s="37" t="s">
        <v>2527</v>
      </c>
      <c r="B342" s="31" t="s">
        <v>1301</v>
      </c>
      <c r="C342" s="45" t="s">
        <v>2528</v>
      </c>
      <c r="D342" s="73"/>
      <c r="E342" s="37" t="s">
        <v>2529</v>
      </c>
      <c r="F342" s="53">
        <v>5</v>
      </c>
      <c r="G342" s="53">
        <v>400</v>
      </c>
      <c r="H342" s="74">
        <v>0.89700000000000002</v>
      </c>
      <c r="I342" s="25" t="s">
        <v>629</v>
      </c>
      <c r="J342" s="42" t="s">
        <v>2530</v>
      </c>
      <c r="K342" s="42" t="s">
        <v>2531</v>
      </c>
      <c r="L342" s="72">
        <f>VLOOKUP(C342,'New List Prices'!A:B,2,FALSE)</f>
        <v>93.2</v>
      </c>
      <c r="M342" s="72">
        <f t="shared" si="5"/>
        <v>0</v>
      </c>
      <c r="N342" s="27"/>
      <c r="O342" s="90"/>
    </row>
    <row r="343" spans="1:15">
      <c r="A343" s="33" t="s">
        <v>613</v>
      </c>
      <c r="B343" s="34" t="s">
        <v>614</v>
      </c>
      <c r="C343" s="34" t="s">
        <v>615</v>
      </c>
      <c r="D343" s="73" t="s">
        <v>648</v>
      </c>
      <c r="E343" s="35" t="s">
        <v>616</v>
      </c>
      <c r="F343" s="35" t="s">
        <v>617</v>
      </c>
      <c r="G343" s="35" t="s">
        <v>618</v>
      </c>
      <c r="H343" s="35" t="s">
        <v>619</v>
      </c>
      <c r="I343" s="35" t="s">
        <v>620</v>
      </c>
      <c r="J343" s="36" t="s">
        <v>1676</v>
      </c>
      <c r="K343" s="36" t="s">
        <v>622</v>
      </c>
      <c r="L343" s="36" t="s">
        <v>623</v>
      </c>
      <c r="M343" s="72" t="str">
        <f t="shared" si="5"/>
        <v>Invoice</v>
      </c>
      <c r="O343" s="90"/>
    </row>
    <row r="344" spans="1:15">
      <c r="A344" s="37" t="s">
        <v>2532</v>
      </c>
      <c r="B344" s="31">
        <v>3</v>
      </c>
      <c r="C344" s="48" t="s">
        <v>2533</v>
      </c>
      <c r="D344" s="73"/>
      <c r="E344" s="37" t="s">
        <v>1358</v>
      </c>
      <c r="F344" s="53">
        <v>10</v>
      </c>
      <c r="G344" s="53">
        <v>180</v>
      </c>
      <c r="H344" s="74">
        <v>1.9610000000000001</v>
      </c>
      <c r="I344" s="25" t="s">
        <v>629</v>
      </c>
      <c r="J344" s="42" t="s">
        <v>2534</v>
      </c>
      <c r="K344" s="42" t="s">
        <v>2535</v>
      </c>
      <c r="L344" s="72">
        <f>VLOOKUP(C344,'New List Prices'!A:B,2,FALSE)</f>
        <v>51.26</v>
      </c>
      <c r="M344" s="72">
        <f t="shared" si="5"/>
        <v>0</v>
      </c>
      <c r="O344" s="90"/>
    </row>
    <row r="345" spans="1:15" s="35" customFormat="1" ht="15" customHeight="1">
      <c r="A345" s="37" t="s">
        <v>2532</v>
      </c>
      <c r="B345" s="31">
        <v>4</v>
      </c>
      <c r="C345" s="48" t="s">
        <v>2536</v>
      </c>
      <c r="D345" s="73"/>
      <c r="E345" s="37" t="s">
        <v>1358</v>
      </c>
      <c r="F345" s="53">
        <v>5</v>
      </c>
      <c r="G345" s="53">
        <v>90</v>
      </c>
      <c r="H345" s="74">
        <v>3.4289999999999998</v>
      </c>
      <c r="I345" s="25" t="s">
        <v>629</v>
      </c>
      <c r="J345" s="42" t="s">
        <v>2537</v>
      </c>
      <c r="K345" s="42" t="s">
        <v>2538</v>
      </c>
      <c r="L345" s="72">
        <f>VLOOKUP(C345,'New List Prices'!A:B,2,FALSE)</f>
        <v>66.350000000000009</v>
      </c>
      <c r="M345" s="72">
        <f t="shared" si="5"/>
        <v>0</v>
      </c>
      <c r="N345" s="27"/>
      <c r="O345" s="90"/>
    </row>
    <row r="346" spans="1:15">
      <c r="A346" s="33" t="s">
        <v>613</v>
      </c>
      <c r="B346" s="34" t="s">
        <v>614</v>
      </c>
      <c r="C346" s="34" t="s">
        <v>615</v>
      </c>
      <c r="D346" s="73" t="s">
        <v>648</v>
      </c>
      <c r="E346" s="35" t="s">
        <v>616</v>
      </c>
      <c r="F346" s="35" t="s">
        <v>617</v>
      </c>
      <c r="G346" s="35" t="s">
        <v>618</v>
      </c>
      <c r="H346" s="35" t="s">
        <v>619</v>
      </c>
      <c r="I346" s="35" t="s">
        <v>620</v>
      </c>
      <c r="J346" s="36" t="s">
        <v>1676</v>
      </c>
      <c r="K346" s="36" t="s">
        <v>622</v>
      </c>
      <c r="L346" s="36" t="s">
        <v>623</v>
      </c>
      <c r="M346" s="72" t="str">
        <f t="shared" si="5"/>
        <v>Invoice</v>
      </c>
      <c r="O346" s="90"/>
    </row>
    <row r="347" spans="1:15" s="35" customFormat="1" ht="15" customHeight="1">
      <c r="A347" s="38" t="s">
        <v>2539</v>
      </c>
      <c r="B347" s="31">
        <v>2</v>
      </c>
      <c r="C347" s="45" t="s">
        <v>2540</v>
      </c>
      <c r="D347" s="73"/>
      <c r="E347" s="38" t="s">
        <v>2541</v>
      </c>
      <c r="F347" s="75">
        <v>20</v>
      </c>
      <c r="G347" s="75">
        <v>560</v>
      </c>
      <c r="H347" s="74">
        <v>0.83199999999999996</v>
      </c>
      <c r="I347" s="25" t="s">
        <v>629</v>
      </c>
      <c r="J347" s="42" t="s">
        <v>2542</v>
      </c>
      <c r="K347" s="42" t="s">
        <v>2543</v>
      </c>
      <c r="L347" s="72">
        <f>VLOOKUP(C347,'New List Prices'!A:B,2,FALSE)</f>
        <v>46.26</v>
      </c>
      <c r="M347" s="72">
        <f t="shared" si="5"/>
        <v>0</v>
      </c>
      <c r="N347" s="27"/>
      <c r="O347" s="90"/>
    </row>
    <row r="348" spans="1:15">
      <c r="A348" s="33" t="s">
        <v>613</v>
      </c>
      <c r="B348" s="34" t="s">
        <v>614</v>
      </c>
      <c r="C348" s="34" t="s">
        <v>615</v>
      </c>
      <c r="D348" s="73" t="s">
        <v>648</v>
      </c>
      <c r="E348" s="35" t="s">
        <v>616</v>
      </c>
      <c r="F348" s="35" t="s">
        <v>617</v>
      </c>
      <c r="G348" s="35" t="s">
        <v>618</v>
      </c>
      <c r="H348" s="35" t="s">
        <v>619</v>
      </c>
      <c r="I348" s="35" t="s">
        <v>620</v>
      </c>
      <c r="J348" s="36" t="s">
        <v>1676</v>
      </c>
      <c r="K348" s="36" t="s">
        <v>622</v>
      </c>
      <c r="L348" s="36" t="s">
        <v>623</v>
      </c>
      <c r="M348" s="72" t="str">
        <f t="shared" si="5"/>
        <v>Invoice</v>
      </c>
      <c r="O348" s="90"/>
    </row>
    <row r="349" spans="1:15">
      <c r="A349" s="37" t="s">
        <v>2544</v>
      </c>
      <c r="B349" s="31">
        <v>2</v>
      </c>
      <c r="C349" s="48" t="s">
        <v>2545</v>
      </c>
      <c r="D349" s="73"/>
      <c r="E349" s="37" t="s">
        <v>1366</v>
      </c>
      <c r="F349" s="53">
        <v>20</v>
      </c>
      <c r="G349" s="53">
        <v>560</v>
      </c>
      <c r="H349" s="74">
        <v>0.82599999999999996</v>
      </c>
      <c r="I349" s="25" t="s">
        <v>629</v>
      </c>
      <c r="J349" s="42" t="s">
        <v>2546</v>
      </c>
      <c r="K349" s="42" t="s">
        <v>2547</v>
      </c>
      <c r="L349" s="72">
        <f>VLOOKUP(C349,'New List Prices'!A:B,2,FALSE)</f>
        <v>29.12</v>
      </c>
      <c r="M349" s="72">
        <f t="shared" si="5"/>
        <v>0</v>
      </c>
      <c r="O349" s="90"/>
    </row>
    <row r="350" spans="1:15">
      <c r="A350" s="37" t="s">
        <v>2544</v>
      </c>
      <c r="B350" s="31">
        <v>3</v>
      </c>
      <c r="C350" s="48" t="s">
        <v>2548</v>
      </c>
      <c r="D350" s="73"/>
      <c r="E350" s="37" t="s">
        <v>1366</v>
      </c>
      <c r="F350" s="53">
        <v>10</v>
      </c>
      <c r="G350" s="53">
        <v>160</v>
      </c>
      <c r="H350" s="74">
        <v>2.63</v>
      </c>
      <c r="I350" s="25" t="s">
        <v>629</v>
      </c>
      <c r="J350" s="42" t="s">
        <v>2549</v>
      </c>
      <c r="K350" s="42" t="s">
        <v>2550</v>
      </c>
      <c r="L350" s="72">
        <f>VLOOKUP(C350,'New List Prices'!A:B,2,FALSE)</f>
        <v>62.87</v>
      </c>
      <c r="M350" s="72">
        <f t="shared" si="5"/>
        <v>0</v>
      </c>
      <c r="O350" s="90"/>
    </row>
    <row r="351" spans="1:15">
      <c r="A351" s="37" t="s">
        <v>2544</v>
      </c>
      <c r="B351" s="31" t="s">
        <v>1372</v>
      </c>
      <c r="C351" s="48" t="s">
        <v>2551</v>
      </c>
      <c r="D351" s="73"/>
      <c r="E351" s="37" t="s">
        <v>1366</v>
      </c>
      <c r="F351" s="53">
        <v>20</v>
      </c>
      <c r="G351" s="53">
        <v>700</v>
      </c>
      <c r="H351" s="74">
        <v>0.56399999999999995</v>
      </c>
      <c r="I351" s="25" t="s">
        <v>629</v>
      </c>
      <c r="J351" s="42" t="s">
        <v>2552</v>
      </c>
      <c r="K351" s="42" t="s">
        <v>2553</v>
      </c>
      <c r="L351" s="72">
        <f>VLOOKUP(C351,'New List Prices'!A:B,2,FALSE)</f>
        <v>35.85</v>
      </c>
      <c r="M351" s="72">
        <f t="shared" si="5"/>
        <v>0</v>
      </c>
      <c r="O351" s="90"/>
    </row>
    <row r="352" spans="1:15">
      <c r="A352" s="37" t="s">
        <v>2544</v>
      </c>
      <c r="B352" s="31" t="s">
        <v>1296</v>
      </c>
      <c r="C352" s="48" t="s">
        <v>2554</v>
      </c>
      <c r="D352" s="73"/>
      <c r="E352" s="37" t="s">
        <v>1366</v>
      </c>
      <c r="F352" s="53">
        <v>20</v>
      </c>
      <c r="G352" s="53">
        <v>700</v>
      </c>
      <c r="H352" s="74">
        <v>0.64200000000000002</v>
      </c>
      <c r="I352" s="25" t="s">
        <v>629</v>
      </c>
      <c r="J352" s="42" t="s">
        <v>2555</v>
      </c>
      <c r="K352" s="42" t="s">
        <v>2556</v>
      </c>
      <c r="L352" s="72">
        <f>VLOOKUP(C352,'New List Prices'!A:B,2,FALSE)</f>
        <v>33.489999999999995</v>
      </c>
      <c r="M352" s="72">
        <f t="shared" si="5"/>
        <v>0</v>
      </c>
      <c r="O352" s="90"/>
    </row>
    <row r="353" spans="1:15">
      <c r="A353" s="33" t="s">
        <v>613</v>
      </c>
      <c r="B353" s="34" t="s">
        <v>614</v>
      </c>
      <c r="C353" s="34" t="s">
        <v>615</v>
      </c>
      <c r="D353" s="73" t="s">
        <v>648</v>
      </c>
      <c r="E353" s="35" t="s">
        <v>616</v>
      </c>
      <c r="F353" s="35" t="s">
        <v>617</v>
      </c>
      <c r="G353" s="35" t="s">
        <v>618</v>
      </c>
      <c r="H353" s="35" t="s">
        <v>619</v>
      </c>
      <c r="I353" s="35" t="s">
        <v>620</v>
      </c>
      <c r="J353" s="36" t="s">
        <v>1676</v>
      </c>
      <c r="K353" s="36" t="s">
        <v>622</v>
      </c>
      <c r="L353" s="36" t="s">
        <v>623</v>
      </c>
      <c r="M353" s="72" t="str">
        <f t="shared" si="5"/>
        <v>Invoice</v>
      </c>
      <c r="O353" s="90"/>
    </row>
    <row r="354" spans="1:15">
      <c r="A354" s="37" t="s">
        <v>2557</v>
      </c>
      <c r="B354" s="31" t="s">
        <v>632</v>
      </c>
      <c r="C354" s="48" t="s">
        <v>2558</v>
      </c>
      <c r="D354" s="73"/>
      <c r="E354" s="37" t="s">
        <v>1389</v>
      </c>
      <c r="F354" s="53">
        <v>50</v>
      </c>
      <c r="G354" s="53">
        <v>900</v>
      </c>
      <c r="H354" s="74">
        <v>0.5</v>
      </c>
      <c r="I354" s="25" t="s">
        <v>629</v>
      </c>
      <c r="J354" s="42" t="s">
        <v>2559</v>
      </c>
      <c r="K354" s="42" t="s">
        <v>2560</v>
      </c>
      <c r="L354" s="72">
        <f>VLOOKUP(C354,'New List Prices'!A:B,2,FALSE)</f>
        <v>13.94</v>
      </c>
      <c r="M354" s="72">
        <f t="shared" si="5"/>
        <v>0</v>
      </c>
      <c r="O354" s="90"/>
    </row>
    <row r="355" spans="1:15">
      <c r="A355" s="37" t="s">
        <v>2557</v>
      </c>
      <c r="B355" s="31">
        <v>2</v>
      </c>
      <c r="C355" s="48" t="s">
        <v>2561</v>
      </c>
      <c r="D355" s="73"/>
      <c r="E355" s="37" t="s">
        <v>1389</v>
      </c>
      <c r="F355" s="53">
        <v>20</v>
      </c>
      <c r="G355" s="53">
        <v>560</v>
      </c>
      <c r="H355" s="74">
        <v>0.70399999999999996</v>
      </c>
      <c r="I355" s="25" t="s">
        <v>629</v>
      </c>
      <c r="J355" s="42" t="s">
        <v>2562</v>
      </c>
      <c r="K355" s="42" t="s">
        <v>2563</v>
      </c>
      <c r="L355" s="72">
        <f>VLOOKUP(C355,'New List Prices'!A:B,2,FALSE)</f>
        <v>17.400000000000002</v>
      </c>
      <c r="M355" s="72">
        <f t="shared" si="5"/>
        <v>0</v>
      </c>
      <c r="O355" s="90"/>
    </row>
    <row r="356" spans="1:15">
      <c r="A356" s="37" t="s">
        <v>2557</v>
      </c>
      <c r="B356" s="31">
        <v>3</v>
      </c>
      <c r="C356" s="48" t="s">
        <v>2564</v>
      </c>
      <c r="D356" s="73"/>
      <c r="E356" s="37" t="s">
        <v>1389</v>
      </c>
      <c r="F356" s="53">
        <v>10</v>
      </c>
      <c r="G356" s="53">
        <v>180</v>
      </c>
      <c r="H356" s="74">
        <v>2.2010000000000001</v>
      </c>
      <c r="I356" s="25" t="s">
        <v>629</v>
      </c>
      <c r="J356" s="42" t="s">
        <v>2565</v>
      </c>
      <c r="K356" s="42" t="s">
        <v>2566</v>
      </c>
      <c r="L356" s="72">
        <f>VLOOKUP(C356,'New List Prices'!A:B,2,FALSE)</f>
        <v>38.32</v>
      </c>
      <c r="M356" s="72">
        <f t="shared" si="5"/>
        <v>0</v>
      </c>
      <c r="O356" s="90"/>
    </row>
    <row r="357" spans="1:15" s="35" customFormat="1" ht="15" customHeight="1">
      <c r="A357" s="37" t="s">
        <v>2557</v>
      </c>
      <c r="B357" s="31">
        <v>4</v>
      </c>
      <c r="C357" s="48" t="s">
        <v>2567</v>
      </c>
      <c r="D357" s="73"/>
      <c r="E357" s="37" t="s">
        <v>1389</v>
      </c>
      <c r="F357" s="53">
        <v>10</v>
      </c>
      <c r="G357" s="53">
        <v>120</v>
      </c>
      <c r="H357" s="74">
        <v>4.1719999999999997</v>
      </c>
      <c r="I357" s="25" t="s">
        <v>629</v>
      </c>
      <c r="J357" s="42" t="s">
        <v>2568</v>
      </c>
      <c r="K357" s="42" t="s">
        <v>2569</v>
      </c>
      <c r="L357" s="72">
        <f>VLOOKUP(C357,'New List Prices'!A:B,2,FALSE)</f>
        <v>75.47</v>
      </c>
      <c r="M357" s="72">
        <f t="shared" si="5"/>
        <v>0</v>
      </c>
      <c r="N357" s="27"/>
      <c r="O357" s="90"/>
    </row>
    <row r="358" spans="1:15">
      <c r="A358" s="33" t="s">
        <v>613</v>
      </c>
      <c r="B358" s="34" t="s">
        <v>614</v>
      </c>
      <c r="C358" s="34" t="s">
        <v>615</v>
      </c>
      <c r="D358" s="73" t="s">
        <v>648</v>
      </c>
      <c r="E358" s="35" t="s">
        <v>616</v>
      </c>
      <c r="F358" s="35" t="s">
        <v>617</v>
      </c>
      <c r="G358" s="35" t="s">
        <v>618</v>
      </c>
      <c r="H358" s="35" t="s">
        <v>619</v>
      </c>
      <c r="I358" s="35" t="s">
        <v>620</v>
      </c>
      <c r="J358" s="36" t="s">
        <v>1676</v>
      </c>
      <c r="K358" s="36" t="s">
        <v>622</v>
      </c>
      <c r="L358" s="36" t="s">
        <v>623</v>
      </c>
      <c r="M358" s="72" t="str">
        <f t="shared" si="5"/>
        <v>Invoice</v>
      </c>
      <c r="O358" s="90"/>
    </row>
    <row r="359" spans="1:15">
      <c r="A359" s="37" t="s">
        <v>2570</v>
      </c>
      <c r="B359" s="31" t="s">
        <v>1140</v>
      </c>
      <c r="C359" s="48" t="s">
        <v>2571</v>
      </c>
      <c r="D359" s="73"/>
      <c r="E359" s="37" t="s">
        <v>1403</v>
      </c>
      <c r="F359" s="53">
        <v>5</v>
      </c>
      <c r="G359" s="53">
        <v>720</v>
      </c>
      <c r="H359" s="74">
        <v>0.24199999999999999</v>
      </c>
      <c r="I359" s="25" t="s">
        <v>629</v>
      </c>
      <c r="J359" s="42" t="s">
        <v>2572</v>
      </c>
      <c r="K359" s="42" t="s">
        <v>2573</v>
      </c>
      <c r="L359" s="72">
        <f>VLOOKUP(C359,'New List Prices'!A:B,2,FALSE)</f>
        <v>27.59</v>
      </c>
      <c r="M359" s="72">
        <f t="shared" si="5"/>
        <v>0</v>
      </c>
      <c r="O359" s="90"/>
    </row>
    <row r="360" spans="1:15">
      <c r="A360" s="37" t="s">
        <v>2570</v>
      </c>
      <c r="B360" s="31" t="s">
        <v>1205</v>
      </c>
      <c r="C360" s="48" t="s">
        <v>2574</v>
      </c>
      <c r="D360" s="73"/>
      <c r="E360" s="37" t="s">
        <v>1403</v>
      </c>
      <c r="F360" s="53">
        <v>20</v>
      </c>
      <c r="G360" s="53">
        <v>980</v>
      </c>
      <c r="H360" s="74">
        <v>0.53600000000000003</v>
      </c>
      <c r="I360" s="25" t="s">
        <v>629</v>
      </c>
      <c r="J360" s="42" t="s">
        <v>2575</v>
      </c>
      <c r="K360" s="42" t="s">
        <v>2576</v>
      </c>
      <c r="L360" s="72">
        <f>VLOOKUP(C360,'New List Prices'!A:B,2,FALSE)</f>
        <v>19.59</v>
      </c>
      <c r="M360" s="72">
        <f t="shared" si="5"/>
        <v>0</v>
      </c>
      <c r="O360" s="90"/>
    </row>
    <row r="361" spans="1:15">
      <c r="A361" s="37" t="s">
        <v>2570</v>
      </c>
      <c r="B361" s="31" t="s">
        <v>1015</v>
      </c>
      <c r="C361" s="48" t="s">
        <v>2577</v>
      </c>
      <c r="D361" s="73"/>
      <c r="E361" s="37" t="s">
        <v>1403</v>
      </c>
      <c r="F361" s="53">
        <v>15</v>
      </c>
      <c r="G361" s="53">
        <v>420</v>
      </c>
      <c r="H361" s="74">
        <v>1.04</v>
      </c>
      <c r="I361" s="25" t="s">
        <v>629</v>
      </c>
      <c r="J361" s="42" t="s">
        <v>2578</v>
      </c>
      <c r="K361" s="42" t="s">
        <v>2579</v>
      </c>
      <c r="L361" s="72">
        <f>VLOOKUP(C361,'New List Prices'!A:B,2,FALSE)</f>
        <v>34.93</v>
      </c>
      <c r="M361" s="72">
        <f t="shared" si="5"/>
        <v>0</v>
      </c>
      <c r="O361" s="90"/>
    </row>
    <row r="362" spans="1:15">
      <c r="A362" s="37" t="s">
        <v>2570</v>
      </c>
      <c r="B362" s="31" t="s">
        <v>972</v>
      </c>
      <c r="C362" s="48" t="s">
        <v>2580</v>
      </c>
      <c r="D362" s="73"/>
      <c r="E362" s="37" t="s">
        <v>1403</v>
      </c>
      <c r="F362" s="53">
        <v>10</v>
      </c>
      <c r="G362" s="53">
        <v>350</v>
      </c>
      <c r="H362" s="74">
        <v>1.242</v>
      </c>
      <c r="I362" s="25" t="s">
        <v>629</v>
      </c>
      <c r="J362" s="42" t="s">
        <v>2581</v>
      </c>
      <c r="K362" s="42" t="s">
        <v>2582</v>
      </c>
      <c r="L362" s="72">
        <f>VLOOKUP(C362,'New List Prices'!A:B,2,FALSE)</f>
        <v>26.180000000000003</v>
      </c>
      <c r="M362" s="72">
        <f t="shared" si="5"/>
        <v>0</v>
      </c>
      <c r="O362" s="90"/>
    </row>
    <row r="363" spans="1:15">
      <c r="A363" s="37" t="s">
        <v>2570</v>
      </c>
      <c r="B363" s="31" t="s">
        <v>996</v>
      </c>
      <c r="C363" s="48" t="s">
        <v>2583</v>
      </c>
      <c r="D363" s="73"/>
      <c r="E363" s="37" t="s">
        <v>1403</v>
      </c>
      <c r="F363" s="53">
        <v>5</v>
      </c>
      <c r="G363" s="53">
        <v>175</v>
      </c>
      <c r="H363" s="74">
        <v>1.7989999999999999</v>
      </c>
      <c r="I363" s="25" t="s">
        <v>629</v>
      </c>
      <c r="J363" s="42" t="s">
        <v>2584</v>
      </c>
      <c r="K363" s="42" t="s">
        <v>2585</v>
      </c>
      <c r="L363" s="72">
        <f>VLOOKUP(C363,'New List Prices'!A:B,2,FALSE)</f>
        <v>39.419999999999995</v>
      </c>
      <c r="M363" s="72">
        <f t="shared" si="5"/>
        <v>0</v>
      </c>
      <c r="O363" s="90"/>
    </row>
    <row r="364" spans="1:15" s="35" customFormat="1" ht="15" customHeight="1">
      <c r="A364" s="37" t="s">
        <v>2570</v>
      </c>
      <c r="B364" s="31" t="s">
        <v>1218</v>
      </c>
      <c r="C364" s="48" t="s">
        <v>2586</v>
      </c>
      <c r="D364" s="73"/>
      <c r="E364" s="37" t="s">
        <v>1403</v>
      </c>
      <c r="F364" s="53">
        <v>5</v>
      </c>
      <c r="G364" s="53">
        <v>140</v>
      </c>
      <c r="H364" s="74">
        <v>2.8290000000000002</v>
      </c>
      <c r="I364" s="25" t="s">
        <v>629</v>
      </c>
      <c r="J364" s="42" t="s">
        <v>2587</v>
      </c>
      <c r="K364" s="42" t="s">
        <v>2588</v>
      </c>
      <c r="L364" s="72">
        <f>VLOOKUP(C364,'New List Prices'!A:B,2,FALSE)</f>
        <v>50.86</v>
      </c>
      <c r="M364" s="72">
        <f t="shared" si="5"/>
        <v>0</v>
      </c>
      <c r="N364" s="27"/>
      <c r="O364" s="90"/>
    </row>
    <row r="365" spans="1:15">
      <c r="A365" s="33" t="s">
        <v>613</v>
      </c>
      <c r="B365" s="34" t="s">
        <v>614</v>
      </c>
      <c r="C365" s="34" t="s">
        <v>615</v>
      </c>
      <c r="D365" s="73" t="s">
        <v>648</v>
      </c>
      <c r="E365" s="35" t="s">
        <v>616</v>
      </c>
      <c r="F365" s="35" t="s">
        <v>617</v>
      </c>
      <c r="G365" s="35" t="s">
        <v>618</v>
      </c>
      <c r="H365" s="35" t="s">
        <v>619</v>
      </c>
      <c r="I365" s="35" t="s">
        <v>620</v>
      </c>
      <c r="J365" s="36" t="s">
        <v>1676</v>
      </c>
      <c r="K365" s="36" t="s">
        <v>622</v>
      </c>
      <c r="L365" s="36" t="s">
        <v>623</v>
      </c>
      <c r="M365" s="72" t="str">
        <f t="shared" si="5"/>
        <v>Invoice</v>
      </c>
      <c r="O365" s="90"/>
    </row>
    <row r="366" spans="1:15" s="35" customFormat="1" ht="15" customHeight="1">
      <c r="A366" s="37" t="s">
        <v>2589</v>
      </c>
      <c r="B366" s="31">
        <v>6</v>
      </c>
      <c r="C366" s="48" t="s">
        <v>2590</v>
      </c>
      <c r="D366" s="73"/>
      <c r="E366" s="37" t="s">
        <v>2591</v>
      </c>
      <c r="F366" s="53">
        <v>2</v>
      </c>
      <c r="G366" s="53">
        <v>32</v>
      </c>
      <c r="H366" s="74">
        <v>11.317</v>
      </c>
      <c r="I366" s="25" t="s">
        <v>629</v>
      </c>
      <c r="J366" s="42" t="s">
        <v>2592</v>
      </c>
      <c r="K366" s="42" t="s">
        <v>2593</v>
      </c>
      <c r="L366" s="72">
        <f>VLOOKUP(C366,'New List Prices'!A:B,2,FALSE)</f>
        <v>290.55</v>
      </c>
      <c r="M366" s="72">
        <f t="shared" si="5"/>
        <v>0</v>
      </c>
      <c r="N366" s="27"/>
      <c r="O366" s="90"/>
    </row>
    <row r="367" spans="1:15" s="35" customFormat="1">
      <c r="A367" s="37" t="s">
        <v>2589</v>
      </c>
      <c r="B367" s="31">
        <v>8</v>
      </c>
      <c r="C367" s="45" t="s">
        <v>2594</v>
      </c>
      <c r="D367" s="73"/>
      <c r="E367" s="37" t="s">
        <v>2591</v>
      </c>
      <c r="F367" s="75">
        <v>2</v>
      </c>
      <c r="G367" s="75">
        <v>8</v>
      </c>
      <c r="H367" s="74">
        <v>19.041</v>
      </c>
      <c r="I367" s="25" t="s">
        <v>629</v>
      </c>
      <c r="J367" s="42" t="s">
        <v>2595</v>
      </c>
      <c r="K367" s="42" t="s">
        <v>2596</v>
      </c>
      <c r="L367" s="72">
        <f>VLOOKUP(C367,'New List Prices'!A:B,2,FALSE)</f>
        <v>438.45</v>
      </c>
      <c r="M367" s="72">
        <f t="shared" si="5"/>
        <v>0</v>
      </c>
      <c r="N367" s="27"/>
      <c r="O367" s="90"/>
    </row>
    <row r="368" spans="1:15">
      <c r="A368" s="33" t="s">
        <v>613</v>
      </c>
      <c r="B368" s="34" t="s">
        <v>614</v>
      </c>
      <c r="C368" s="34" t="s">
        <v>615</v>
      </c>
      <c r="D368" s="73" t="s">
        <v>648</v>
      </c>
      <c r="E368" s="35" t="s">
        <v>616</v>
      </c>
      <c r="F368" s="35" t="s">
        <v>617</v>
      </c>
      <c r="G368" s="35" t="s">
        <v>618</v>
      </c>
      <c r="H368" s="35" t="s">
        <v>619</v>
      </c>
      <c r="I368" s="35" t="s">
        <v>620</v>
      </c>
      <c r="J368" s="36" t="s">
        <v>1676</v>
      </c>
      <c r="K368" s="36" t="s">
        <v>622</v>
      </c>
      <c r="L368" s="36" t="s">
        <v>623</v>
      </c>
      <c r="M368" s="72" t="str">
        <f t="shared" si="5"/>
        <v>Invoice</v>
      </c>
      <c r="O368" s="90"/>
    </row>
    <row r="369" spans="1:15">
      <c r="A369" s="37" t="s">
        <v>2597</v>
      </c>
      <c r="B369" s="31" t="s">
        <v>1222</v>
      </c>
      <c r="C369" s="48" t="s">
        <v>2598</v>
      </c>
      <c r="D369" s="73"/>
      <c r="E369" s="37" t="s">
        <v>2599</v>
      </c>
      <c r="F369" s="53">
        <v>5</v>
      </c>
      <c r="G369" s="53">
        <v>60</v>
      </c>
      <c r="H369" s="74">
        <v>6.5869999999999997</v>
      </c>
      <c r="I369" s="25" t="s">
        <v>629</v>
      </c>
      <c r="J369" s="42" t="s">
        <v>2600</v>
      </c>
      <c r="K369" s="42" t="s">
        <v>2601</v>
      </c>
      <c r="L369" s="72">
        <f>VLOOKUP(C369,'New List Prices'!A:B,2,FALSE)</f>
        <v>261.33</v>
      </c>
      <c r="M369" s="72">
        <f t="shared" si="5"/>
        <v>0</v>
      </c>
      <c r="O369" s="90"/>
    </row>
    <row r="370" spans="1:15" s="35" customFormat="1" ht="15" customHeight="1">
      <c r="A370" s="37" t="s">
        <v>2597</v>
      </c>
      <c r="B370" s="31" t="s">
        <v>2602</v>
      </c>
      <c r="C370" s="48" t="s">
        <v>2603</v>
      </c>
      <c r="D370" s="73"/>
      <c r="E370" s="37" t="s">
        <v>2599</v>
      </c>
      <c r="F370" s="53">
        <v>5</v>
      </c>
      <c r="G370" s="53">
        <v>60</v>
      </c>
      <c r="H370" s="74">
        <v>6.5469999999999997</v>
      </c>
      <c r="I370" s="25" t="s">
        <v>629</v>
      </c>
      <c r="J370" s="42" t="s">
        <v>2604</v>
      </c>
      <c r="K370" s="42" t="s">
        <v>2605</v>
      </c>
      <c r="L370" s="72">
        <f>VLOOKUP(C370,'New List Prices'!A:B,2,FALSE)</f>
        <v>305.68</v>
      </c>
      <c r="M370" s="72">
        <f t="shared" si="5"/>
        <v>0</v>
      </c>
      <c r="N370" s="27"/>
      <c r="O370" s="90"/>
    </row>
    <row r="371" spans="1:15" s="35" customFormat="1">
      <c r="A371" s="37" t="s">
        <v>2597</v>
      </c>
      <c r="B371" s="31" t="s">
        <v>2606</v>
      </c>
      <c r="C371" s="45" t="s">
        <v>2607</v>
      </c>
      <c r="D371" s="73"/>
      <c r="E371" s="37" t="s">
        <v>2599</v>
      </c>
      <c r="F371" s="75">
        <v>1</v>
      </c>
      <c r="G371" s="75">
        <v>16</v>
      </c>
      <c r="H371" s="74">
        <v>14.422000000000001</v>
      </c>
      <c r="I371" s="25" t="s">
        <v>629</v>
      </c>
      <c r="J371" s="42" t="s">
        <v>2608</v>
      </c>
      <c r="K371" s="42" t="s">
        <v>2609</v>
      </c>
      <c r="L371" s="72">
        <f>VLOOKUP(C371,'New List Prices'!A:B,2,FALSE)</f>
        <v>265</v>
      </c>
      <c r="M371" s="72">
        <f t="shared" si="5"/>
        <v>0</v>
      </c>
      <c r="N371" s="27"/>
      <c r="O371" s="90"/>
    </row>
    <row r="372" spans="1:15" ht="13.5" customHeight="1">
      <c r="A372" s="33" t="s">
        <v>613</v>
      </c>
      <c r="B372" s="34" t="s">
        <v>614</v>
      </c>
      <c r="C372" s="34" t="s">
        <v>615</v>
      </c>
      <c r="D372" s="73" t="s">
        <v>648</v>
      </c>
      <c r="E372" s="35" t="s">
        <v>616</v>
      </c>
      <c r="F372" s="35" t="s">
        <v>617</v>
      </c>
      <c r="G372" s="35" t="s">
        <v>618</v>
      </c>
      <c r="H372" s="35" t="s">
        <v>619</v>
      </c>
      <c r="I372" s="35" t="s">
        <v>620</v>
      </c>
      <c r="J372" s="36" t="s">
        <v>1676</v>
      </c>
      <c r="K372" s="36" t="s">
        <v>622</v>
      </c>
      <c r="L372" s="36" t="s">
        <v>623</v>
      </c>
      <c r="M372" s="72" t="str">
        <f t="shared" si="5"/>
        <v>Invoice</v>
      </c>
      <c r="O372" s="90"/>
    </row>
    <row r="373" spans="1:15">
      <c r="A373" s="37" t="s">
        <v>2610</v>
      </c>
      <c r="B373" s="31">
        <v>3</v>
      </c>
      <c r="C373" s="48" t="s">
        <v>2611</v>
      </c>
      <c r="D373" s="73"/>
      <c r="E373" s="37" t="s">
        <v>2612</v>
      </c>
      <c r="F373" s="53">
        <v>10</v>
      </c>
      <c r="G373" s="53">
        <v>120</v>
      </c>
      <c r="H373" s="74">
        <v>2.7989999999999999</v>
      </c>
      <c r="I373" s="25" t="s">
        <v>629</v>
      </c>
      <c r="J373" s="42" t="s">
        <v>2613</v>
      </c>
      <c r="K373" s="42" t="s">
        <v>2614</v>
      </c>
      <c r="L373" s="72">
        <f>VLOOKUP(C373,'New List Prices'!A:B,2,FALSE)</f>
        <v>108.24000000000001</v>
      </c>
      <c r="M373" s="72">
        <f t="shared" si="5"/>
        <v>0</v>
      </c>
      <c r="O373" s="90"/>
    </row>
    <row r="374" spans="1:15" s="35" customFormat="1" ht="15" customHeight="1">
      <c r="A374" s="37" t="s">
        <v>2610</v>
      </c>
      <c r="B374" s="31">
        <v>4</v>
      </c>
      <c r="C374" s="48" t="s">
        <v>2615</v>
      </c>
      <c r="D374" s="73"/>
      <c r="E374" s="37" t="s">
        <v>2612</v>
      </c>
      <c r="F374" s="53">
        <v>5</v>
      </c>
      <c r="G374" s="53">
        <v>60</v>
      </c>
      <c r="H374" s="74">
        <v>6.9649999999999999</v>
      </c>
      <c r="I374" s="25" t="s">
        <v>629</v>
      </c>
      <c r="J374" s="42" t="s">
        <v>2616</v>
      </c>
      <c r="K374" s="42" t="s">
        <v>2617</v>
      </c>
      <c r="L374" s="72">
        <f>VLOOKUP(C374,'New List Prices'!A:B,2,FALSE)</f>
        <v>197.66</v>
      </c>
      <c r="M374" s="72">
        <f t="shared" si="5"/>
        <v>0</v>
      </c>
      <c r="N374" s="27"/>
      <c r="O374" s="90"/>
    </row>
    <row r="375" spans="1:15">
      <c r="A375" s="37" t="s">
        <v>2610</v>
      </c>
      <c r="B375" s="31" t="s">
        <v>667</v>
      </c>
      <c r="C375" s="48" t="s">
        <v>2618</v>
      </c>
      <c r="D375" s="73"/>
      <c r="E375" s="25" t="s">
        <v>2619</v>
      </c>
      <c r="F375" s="53">
        <v>10</v>
      </c>
      <c r="G375" s="53">
        <v>490</v>
      </c>
      <c r="H375" s="74">
        <v>1.863</v>
      </c>
      <c r="I375" s="25" t="s">
        <v>629</v>
      </c>
      <c r="J375" s="42" t="s">
        <v>2620</v>
      </c>
      <c r="K375" s="42" t="s">
        <v>2621</v>
      </c>
      <c r="L375" s="72">
        <f>VLOOKUP(C375,'New List Prices'!A:B,2,FALSE)</f>
        <v>68.22</v>
      </c>
      <c r="M375" s="72">
        <f t="shared" si="5"/>
        <v>0</v>
      </c>
      <c r="O375" s="90"/>
    </row>
    <row r="376" spans="1:15">
      <c r="A376" s="37" t="s">
        <v>2610</v>
      </c>
      <c r="B376" s="31" t="s">
        <v>676</v>
      </c>
      <c r="C376" s="48" t="s">
        <v>2622</v>
      </c>
      <c r="D376" s="73"/>
      <c r="E376" s="25" t="s">
        <v>2619</v>
      </c>
      <c r="F376" s="53">
        <v>10</v>
      </c>
      <c r="G376" s="53">
        <v>180</v>
      </c>
      <c r="H376" s="74">
        <v>7.1</v>
      </c>
      <c r="I376" s="25" t="s">
        <v>629</v>
      </c>
      <c r="J376" s="42" t="s">
        <v>2623</v>
      </c>
      <c r="K376" s="42" t="s">
        <v>2624</v>
      </c>
      <c r="L376" s="72">
        <f>VLOOKUP(C376,'New List Prices'!A:B,2,FALSE)</f>
        <v>111.80000000000001</v>
      </c>
      <c r="M376" s="72">
        <f t="shared" si="5"/>
        <v>0</v>
      </c>
      <c r="O376" s="90"/>
    </row>
    <row r="377" spans="1:15">
      <c r="A377" s="37" t="s">
        <v>2610</v>
      </c>
      <c r="B377" s="31" t="s">
        <v>680</v>
      </c>
      <c r="C377" s="48" t="s">
        <v>2625</v>
      </c>
      <c r="D377" s="73"/>
      <c r="E377" s="25" t="s">
        <v>2619</v>
      </c>
      <c r="F377" s="53">
        <v>5</v>
      </c>
      <c r="G377" s="53">
        <v>90</v>
      </c>
      <c r="H377" s="74">
        <v>2.69</v>
      </c>
      <c r="I377" s="25" t="s">
        <v>629</v>
      </c>
      <c r="J377" s="42" t="s">
        <v>2626</v>
      </c>
      <c r="K377" s="42" t="s">
        <v>2627</v>
      </c>
      <c r="L377" s="72">
        <f>VLOOKUP(C377,'New List Prices'!A:B,2,FALSE)</f>
        <v>215.35</v>
      </c>
      <c r="M377" s="72">
        <f t="shared" si="5"/>
        <v>0</v>
      </c>
      <c r="O377" s="90"/>
    </row>
    <row r="378" spans="1:15">
      <c r="A378" s="37" t="s">
        <v>2610</v>
      </c>
      <c r="B378" s="31" t="s">
        <v>684</v>
      </c>
      <c r="C378" s="48" t="s">
        <v>2628</v>
      </c>
      <c r="D378" s="73"/>
      <c r="E378" s="25" t="s">
        <v>2619</v>
      </c>
      <c r="F378" s="53">
        <v>5</v>
      </c>
      <c r="G378" s="53">
        <v>80</v>
      </c>
      <c r="H378" s="74">
        <v>9.4499999999999993</v>
      </c>
      <c r="I378" s="25" t="s">
        <v>629</v>
      </c>
      <c r="J378" s="42" t="s">
        <v>2629</v>
      </c>
      <c r="K378" s="42" t="s">
        <v>2630</v>
      </c>
      <c r="L378" s="72">
        <f>VLOOKUP(C378,'New List Prices'!A:B,2,FALSE)</f>
        <v>182.38</v>
      </c>
      <c r="M378" s="72">
        <f t="shared" si="5"/>
        <v>0</v>
      </c>
      <c r="O378" s="90"/>
    </row>
    <row r="379" spans="1:15">
      <c r="A379" s="33" t="s">
        <v>613</v>
      </c>
      <c r="B379" s="34" t="s">
        <v>614</v>
      </c>
      <c r="C379" s="34" t="s">
        <v>615</v>
      </c>
      <c r="D379" s="73" t="s">
        <v>648</v>
      </c>
      <c r="E379" s="35" t="s">
        <v>616</v>
      </c>
      <c r="F379" s="35" t="s">
        <v>617</v>
      </c>
      <c r="G379" s="35" t="s">
        <v>618</v>
      </c>
      <c r="H379" s="35" t="s">
        <v>619</v>
      </c>
      <c r="I379" s="35" t="s">
        <v>620</v>
      </c>
      <c r="J379" s="36" t="s">
        <v>1676</v>
      </c>
      <c r="K379" s="36" t="s">
        <v>622</v>
      </c>
      <c r="L379" s="36" t="s">
        <v>623</v>
      </c>
      <c r="M379" s="72" t="str">
        <f t="shared" si="5"/>
        <v>Invoice</v>
      </c>
      <c r="O379" s="90"/>
    </row>
    <row r="380" spans="1:15" s="35" customFormat="1" ht="15" customHeight="1">
      <c r="A380" s="37" t="s">
        <v>2631</v>
      </c>
      <c r="B380" s="31" t="s">
        <v>1263</v>
      </c>
      <c r="C380" s="48" t="s">
        <v>2632</v>
      </c>
      <c r="D380" s="73"/>
      <c r="E380" s="76" t="s">
        <v>2633</v>
      </c>
      <c r="F380" s="53">
        <v>10</v>
      </c>
      <c r="G380" s="53">
        <v>180</v>
      </c>
      <c r="H380" s="74">
        <v>2.641</v>
      </c>
      <c r="I380" s="25" t="s">
        <v>629</v>
      </c>
      <c r="J380" s="42" t="s">
        <v>2634</v>
      </c>
      <c r="K380" s="42" t="s">
        <v>2635</v>
      </c>
      <c r="L380" s="72">
        <f>VLOOKUP(C380,'New List Prices'!A:B,2,FALSE)</f>
        <v>116.77000000000001</v>
      </c>
      <c r="M380" s="72">
        <f t="shared" si="5"/>
        <v>0</v>
      </c>
      <c r="N380" s="27"/>
      <c r="O380" s="90"/>
    </row>
    <row r="381" spans="1:15">
      <c r="A381" s="33" t="s">
        <v>613</v>
      </c>
      <c r="B381" s="34" t="s">
        <v>614</v>
      </c>
      <c r="C381" s="34" t="s">
        <v>615</v>
      </c>
      <c r="D381" s="73" t="s">
        <v>648</v>
      </c>
      <c r="E381" s="35" t="s">
        <v>616</v>
      </c>
      <c r="F381" s="35" t="s">
        <v>617</v>
      </c>
      <c r="G381" s="35" t="s">
        <v>618</v>
      </c>
      <c r="H381" s="35" t="s">
        <v>619</v>
      </c>
      <c r="I381" s="35" t="s">
        <v>620</v>
      </c>
      <c r="J381" s="36" t="s">
        <v>1676</v>
      </c>
      <c r="K381" s="36" t="s">
        <v>622</v>
      </c>
      <c r="L381" s="36" t="s">
        <v>623</v>
      </c>
      <c r="M381" s="72" t="str">
        <f t="shared" si="5"/>
        <v>Invoice</v>
      </c>
      <c r="O381" s="90"/>
    </row>
    <row r="382" spans="1:15" s="35" customFormat="1" ht="15" customHeight="1">
      <c r="A382" s="37" t="s">
        <v>2636</v>
      </c>
      <c r="B382" s="31" t="s">
        <v>1263</v>
      </c>
      <c r="C382" s="48" t="s">
        <v>2637</v>
      </c>
      <c r="D382" s="73"/>
      <c r="E382" s="76" t="s">
        <v>2638</v>
      </c>
      <c r="F382" s="53">
        <v>10</v>
      </c>
      <c r="G382" s="53">
        <v>180</v>
      </c>
      <c r="H382" s="74">
        <v>2.641</v>
      </c>
      <c r="I382" s="25" t="s">
        <v>629</v>
      </c>
      <c r="J382" s="42" t="s">
        <v>2639</v>
      </c>
      <c r="K382" s="42" t="s">
        <v>2640</v>
      </c>
      <c r="L382" s="72">
        <f>VLOOKUP(C382,'New List Prices'!A:B,2,FALSE)</f>
        <v>116.77000000000001</v>
      </c>
      <c r="M382" s="72">
        <f t="shared" si="5"/>
        <v>0</v>
      </c>
      <c r="N382" s="27"/>
      <c r="O382" s="90"/>
    </row>
    <row r="383" spans="1:15">
      <c r="A383" s="33" t="s">
        <v>613</v>
      </c>
      <c r="B383" s="34" t="s">
        <v>614</v>
      </c>
      <c r="C383" s="34" t="s">
        <v>615</v>
      </c>
      <c r="D383" s="73" t="s">
        <v>648</v>
      </c>
      <c r="E383" s="35" t="s">
        <v>616</v>
      </c>
      <c r="F383" s="35" t="s">
        <v>617</v>
      </c>
      <c r="G383" s="35" t="s">
        <v>618</v>
      </c>
      <c r="H383" s="35" t="s">
        <v>619</v>
      </c>
      <c r="I383" s="35" t="s">
        <v>620</v>
      </c>
      <c r="J383" s="36" t="s">
        <v>1676</v>
      </c>
      <c r="K383" s="36" t="s">
        <v>622</v>
      </c>
      <c r="L383" s="36" t="s">
        <v>623</v>
      </c>
      <c r="M383" s="72" t="str">
        <f t="shared" si="5"/>
        <v>Invoice</v>
      </c>
      <c r="O383" s="90"/>
    </row>
    <row r="384" spans="1:15">
      <c r="A384" s="37" t="s">
        <v>2641</v>
      </c>
      <c r="B384" s="31" t="s">
        <v>626</v>
      </c>
      <c r="C384" s="48" t="s">
        <v>2642</v>
      </c>
      <c r="D384" s="73"/>
      <c r="E384" s="37" t="s">
        <v>1423</v>
      </c>
      <c r="F384" s="53">
        <v>35</v>
      </c>
      <c r="G384" s="53">
        <v>1715</v>
      </c>
      <c r="H384" s="74">
        <v>0.308</v>
      </c>
      <c r="I384" s="25" t="s">
        <v>629</v>
      </c>
      <c r="J384" s="42" t="s">
        <v>2643</v>
      </c>
      <c r="K384" s="42" t="s">
        <v>2644</v>
      </c>
      <c r="L384" s="72">
        <f>VLOOKUP(C384,'New List Prices'!A:B,2,FALSE)</f>
        <v>15.72</v>
      </c>
      <c r="M384" s="72">
        <f t="shared" si="5"/>
        <v>0</v>
      </c>
      <c r="O384" s="90"/>
    </row>
    <row r="385" spans="1:15">
      <c r="A385" s="37" t="s">
        <v>2641</v>
      </c>
      <c r="B385" s="31" t="s">
        <v>632</v>
      </c>
      <c r="C385" s="48" t="s">
        <v>2645</v>
      </c>
      <c r="D385" s="73"/>
      <c r="E385" s="37" t="s">
        <v>1423</v>
      </c>
      <c r="F385" s="53">
        <v>50</v>
      </c>
      <c r="G385" s="53">
        <v>1400</v>
      </c>
      <c r="H385" s="74">
        <v>0.39100000000000001</v>
      </c>
      <c r="I385" s="25" t="s">
        <v>629</v>
      </c>
      <c r="J385" s="42" t="s">
        <v>2646</v>
      </c>
      <c r="K385" s="42" t="s">
        <v>2647</v>
      </c>
      <c r="L385" s="72">
        <f>VLOOKUP(C385,'New List Prices'!A:B,2,FALSE)</f>
        <v>10.47</v>
      </c>
      <c r="M385" s="72">
        <f t="shared" si="5"/>
        <v>0</v>
      </c>
      <c r="O385" s="90"/>
    </row>
    <row r="386" spans="1:15">
      <c r="A386" s="37" t="s">
        <v>2641</v>
      </c>
      <c r="B386" s="31">
        <v>2</v>
      </c>
      <c r="C386" s="48" t="s">
        <v>2648</v>
      </c>
      <c r="D386" s="73"/>
      <c r="E386" s="37" t="s">
        <v>1423</v>
      </c>
      <c r="F386" s="53">
        <v>25</v>
      </c>
      <c r="G386" s="53">
        <v>875</v>
      </c>
      <c r="H386" s="74">
        <v>0.59499999999999997</v>
      </c>
      <c r="I386" s="25" t="s">
        <v>629</v>
      </c>
      <c r="J386" s="42" t="s">
        <v>2649</v>
      </c>
      <c r="K386" s="42" t="s">
        <v>2650</v>
      </c>
      <c r="L386" s="72">
        <f>VLOOKUP(C386,'New List Prices'!A:B,2,FALSE)</f>
        <v>10.33</v>
      </c>
      <c r="M386" s="72">
        <f t="shared" si="5"/>
        <v>0</v>
      </c>
      <c r="O386" s="90"/>
    </row>
    <row r="387" spans="1:15">
      <c r="A387" s="37" t="s">
        <v>2641</v>
      </c>
      <c r="B387" s="31">
        <v>3</v>
      </c>
      <c r="C387" s="48" t="s">
        <v>2651</v>
      </c>
      <c r="D387" s="73"/>
      <c r="E387" s="37" t="s">
        <v>1423</v>
      </c>
      <c r="F387" s="53">
        <v>25</v>
      </c>
      <c r="G387" s="53">
        <v>300</v>
      </c>
      <c r="H387" s="74">
        <v>1.7110000000000001</v>
      </c>
      <c r="I387" s="25" t="s">
        <v>629</v>
      </c>
      <c r="J387" s="42" t="s">
        <v>2652</v>
      </c>
      <c r="K387" s="42" t="s">
        <v>2653</v>
      </c>
      <c r="L387" s="72">
        <f>VLOOKUP(C387,'New List Prices'!A:B,2,FALSE)</f>
        <v>27.89</v>
      </c>
      <c r="M387" s="72">
        <f t="shared" si="5"/>
        <v>0</v>
      </c>
      <c r="O387" s="90"/>
    </row>
    <row r="388" spans="1:15">
      <c r="A388" s="37" t="s">
        <v>2641</v>
      </c>
      <c r="B388" s="31">
        <v>4</v>
      </c>
      <c r="C388" s="48" t="s">
        <v>2654</v>
      </c>
      <c r="D388" s="73"/>
      <c r="E388" s="37" t="s">
        <v>1423</v>
      </c>
      <c r="F388" s="53">
        <v>5</v>
      </c>
      <c r="G388" s="53">
        <v>140</v>
      </c>
      <c r="H388" s="74">
        <v>3.1030000000000002</v>
      </c>
      <c r="I388" s="25" t="s">
        <v>629</v>
      </c>
      <c r="J388" s="42" t="s">
        <v>2655</v>
      </c>
      <c r="K388" s="42" t="s">
        <v>2656</v>
      </c>
      <c r="L388" s="72">
        <f>VLOOKUP(C388,'New List Prices'!A:B,2,FALSE)</f>
        <v>50.6</v>
      </c>
      <c r="M388" s="72">
        <f t="shared" si="5"/>
        <v>0</v>
      </c>
      <c r="O388" s="90"/>
    </row>
    <row r="389" spans="1:15">
      <c r="A389" s="37" t="s">
        <v>2641</v>
      </c>
      <c r="B389" s="31">
        <v>6</v>
      </c>
      <c r="C389" s="48" t="s">
        <v>2657</v>
      </c>
      <c r="D389" s="73"/>
      <c r="E389" s="37" t="s">
        <v>1423</v>
      </c>
      <c r="F389" s="53">
        <v>4</v>
      </c>
      <c r="G389" s="53">
        <v>48</v>
      </c>
      <c r="H389" s="74">
        <v>7.3029999999999999</v>
      </c>
      <c r="I389" s="25" t="s">
        <v>629</v>
      </c>
      <c r="J389" s="42" t="s">
        <v>2658</v>
      </c>
      <c r="K389" s="42" t="s">
        <v>2659</v>
      </c>
      <c r="L389" s="72">
        <f>VLOOKUP(C389,'New List Prices'!A:B,2,FALSE)</f>
        <v>146.06</v>
      </c>
      <c r="M389" s="72">
        <f t="shared" si="5"/>
        <v>0</v>
      </c>
      <c r="O389" s="90"/>
    </row>
    <row r="390" spans="1:15" s="35" customFormat="1" ht="15" customHeight="1">
      <c r="A390" s="37" t="s">
        <v>2641</v>
      </c>
      <c r="B390" s="31">
        <v>8</v>
      </c>
      <c r="C390" s="48" t="s">
        <v>2660</v>
      </c>
      <c r="D390" s="73"/>
      <c r="E390" s="37" t="s">
        <v>1423</v>
      </c>
      <c r="F390" s="53">
        <v>1</v>
      </c>
      <c r="G390" s="53">
        <v>16</v>
      </c>
      <c r="H390" s="74">
        <v>14.7</v>
      </c>
      <c r="I390" s="25" t="s">
        <v>629</v>
      </c>
      <c r="J390" s="42" t="s">
        <v>2661</v>
      </c>
      <c r="K390" s="42" t="s">
        <v>2662</v>
      </c>
      <c r="L390" s="72">
        <f>VLOOKUP(C390,'New List Prices'!A:B,2,FALSE)</f>
        <v>257.5</v>
      </c>
      <c r="M390" s="72">
        <f t="shared" si="5"/>
        <v>0</v>
      </c>
      <c r="N390" s="27"/>
      <c r="O390" s="90"/>
    </row>
    <row r="391" spans="1:15">
      <c r="A391" s="33" t="s">
        <v>613</v>
      </c>
      <c r="B391" s="34" t="s">
        <v>614</v>
      </c>
      <c r="C391" s="34" t="s">
        <v>615</v>
      </c>
      <c r="D391" s="73" t="s">
        <v>648</v>
      </c>
      <c r="E391" s="35" t="s">
        <v>616</v>
      </c>
      <c r="F391" s="35" t="s">
        <v>617</v>
      </c>
      <c r="G391" s="35" t="s">
        <v>618</v>
      </c>
      <c r="H391" s="35" t="s">
        <v>619</v>
      </c>
      <c r="I391" s="35" t="s">
        <v>620</v>
      </c>
      <c r="J391" s="36" t="s">
        <v>1676</v>
      </c>
      <c r="K391" s="36" t="s">
        <v>622</v>
      </c>
      <c r="L391" s="36" t="s">
        <v>623</v>
      </c>
      <c r="M391" s="72" t="str">
        <f t="shared" si="5"/>
        <v>Invoice</v>
      </c>
      <c r="O391" s="90"/>
    </row>
    <row r="392" spans="1:15">
      <c r="A392" s="37" t="s">
        <v>2663</v>
      </c>
      <c r="B392" s="31" t="s">
        <v>1140</v>
      </c>
      <c r="C392" s="48" t="s">
        <v>2664</v>
      </c>
      <c r="D392" s="73"/>
      <c r="E392" s="37" t="s">
        <v>1440</v>
      </c>
      <c r="F392" s="53">
        <v>25</v>
      </c>
      <c r="G392" s="53">
        <v>1225</v>
      </c>
      <c r="H392" s="74">
        <v>0.41899999999999998</v>
      </c>
      <c r="I392" s="25" t="s">
        <v>629</v>
      </c>
      <c r="J392" s="42" t="s">
        <v>2665</v>
      </c>
      <c r="K392" s="42" t="s">
        <v>2666</v>
      </c>
      <c r="L392" s="72">
        <f>VLOOKUP(C392,'New List Prices'!A:B,2,FALSE)</f>
        <v>14.42</v>
      </c>
      <c r="M392" s="72">
        <f t="shared" si="5"/>
        <v>0</v>
      </c>
      <c r="O392" s="90"/>
    </row>
    <row r="393" spans="1:15">
      <c r="A393" s="37" t="s">
        <v>2663</v>
      </c>
      <c r="B393" s="31" t="s">
        <v>1201</v>
      </c>
      <c r="C393" s="48" t="s">
        <v>2667</v>
      </c>
      <c r="D393" s="73"/>
      <c r="E393" s="37" t="s">
        <v>1440</v>
      </c>
      <c r="F393" s="53">
        <v>10</v>
      </c>
      <c r="G393" s="53">
        <v>800</v>
      </c>
      <c r="H393" s="74">
        <v>0.65800000000000003</v>
      </c>
      <c r="I393" s="25" t="s">
        <v>629</v>
      </c>
      <c r="J393" s="42" t="s">
        <v>2668</v>
      </c>
      <c r="K393" s="42" t="s">
        <v>2669</v>
      </c>
      <c r="L393" s="72">
        <f>VLOOKUP(C393,'New List Prices'!A:B,2,FALSE)</f>
        <v>22.32</v>
      </c>
      <c r="M393" s="72">
        <f t="shared" si="5"/>
        <v>0</v>
      </c>
      <c r="O393" s="90"/>
    </row>
    <row r="394" spans="1:15">
      <c r="A394" s="37" t="s">
        <v>2663</v>
      </c>
      <c r="B394" s="31" t="s">
        <v>1205</v>
      </c>
      <c r="C394" s="48" t="s">
        <v>2670</v>
      </c>
      <c r="D394" s="73"/>
      <c r="E394" s="37" t="s">
        <v>1440</v>
      </c>
      <c r="F394" s="53">
        <v>25</v>
      </c>
      <c r="G394" s="53">
        <v>875</v>
      </c>
      <c r="H394" s="74">
        <v>0.497</v>
      </c>
      <c r="I394" s="25" t="s">
        <v>629</v>
      </c>
      <c r="J394" s="42" t="s">
        <v>2671</v>
      </c>
      <c r="K394" s="42" t="s">
        <v>2672</v>
      </c>
      <c r="L394" s="72">
        <f>VLOOKUP(C394,'New List Prices'!A:B,2,FALSE)</f>
        <v>12.61</v>
      </c>
      <c r="M394" s="72">
        <f t="shared" si="5"/>
        <v>0</v>
      </c>
      <c r="O394" s="90"/>
    </row>
    <row r="395" spans="1:15">
      <c r="A395" s="37" t="s">
        <v>2663</v>
      </c>
      <c r="B395" s="31" t="s">
        <v>1015</v>
      </c>
      <c r="C395" s="48" t="s">
        <v>2673</v>
      </c>
      <c r="D395" s="73"/>
      <c r="E395" s="37" t="s">
        <v>1440</v>
      </c>
      <c r="F395" s="53">
        <v>15</v>
      </c>
      <c r="G395" s="53">
        <v>525</v>
      </c>
      <c r="H395" s="74">
        <v>1.0620000000000001</v>
      </c>
      <c r="I395" s="25" t="s">
        <v>629</v>
      </c>
      <c r="J395" s="42" t="s">
        <v>2674</v>
      </c>
      <c r="K395" s="42" t="s">
        <v>2675</v>
      </c>
      <c r="L395" s="72">
        <f>VLOOKUP(C395,'New List Prices'!A:B,2,FALSE)</f>
        <v>18.650000000000002</v>
      </c>
      <c r="M395" s="72">
        <f t="shared" si="5"/>
        <v>0</v>
      </c>
      <c r="O395" s="90"/>
    </row>
    <row r="396" spans="1:15">
      <c r="A396" s="37" t="s">
        <v>2663</v>
      </c>
      <c r="B396" s="31" t="s">
        <v>972</v>
      </c>
      <c r="C396" s="48" t="s">
        <v>2676</v>
      </c>
      <c r="D396" s="73"/>
      <c r="E396" s="37" t="s">
        <v>1440</v>
      </c>
      <c r="F396" s="53">
        <v>25</v>
      </c>
      <c r="G396" s="53">
        <v>400</v>
      </c>
      <c r="H396" s="74">
        <v>1.1659999999999999</v>
      </c>
      <c r="I396" s="25" t="s">
        <v>629</v>
      </c>
      <c r="J396" s="42" t="s">
        <v>2677</v>
      </c>
      <c r="K396" s="42" t="s">
        <v>2678</v>
      </c>
      <c r="L396" s="72">
        <f>VLOOKUP(C396,'New List Prices'!A:B,2,FALSE)</f>
        <v>20.630000000000003</v>
      </c>
      <c r="M396" s="72">
        <f t="shared" si="5"/>
        <v>0</v>
      </c>
      <c r="O396" s="90"/>
    </row>
    <row r="397" spans="1:15">
      <c r="A397" s="37" t="s">
        <v>2663</v>
      </c>
      <c r="B397" s="31" t="s">
        <v>1455</v>
      </c>
      <c r="C397" s="48" t="s">
        <v>2679</v>
      </c>
      <c r="D397" s="73"/>
      <c r="E397" s="37" t="s">
        <v>1440</v>
      </c>
      <c r="F397" s="53">
        <v>5</v>
      </c>
      <c r="G397" s="53">
        <v>175</v>
      </c>
      <c r="H397" s="74">
        <v>1.964</v>
      </c>
      <c r="I397" s="25" t="s">
        <v>629</v>
      </c>
      <c r="J397" s="42" t="s">
        <v>2680</v>
      </c>
      <c r="K397" s="42" t="s">
        <v>2681</v>
      </c>
      <c r="L397" s="72">
        <f>VLOOKUP(C397,'New List Prices'!A:B,2,FALSE)</f>
        <v>64.510000000000005</v>
      </c>
      <c r="M397" s="72">
        <f t="shared" si="5"/>
        <v>0</v>
      </c>
      <c r="O397" s="90"/>
    </row>
    <row r="398" spans="1:15">
      <c r="A398" s="37" t="s">
        <v>2663</v>
      </c>
      <c r="B398" s="31" t="s">
        <v>996</v>
      </c>
      <c r="C398" s="48" t="s">
        <v>2682</v>
      </c>
      <c r="D398" s="73"/>
      <c r="E398" s="37" t="s">
        <v>1440</v>
      </c>
      <c r="F398" s="53">
        <v>10</v>
      </c>
      <c r="G398" s="53">
        <v>180</v>
      </c>
      <c r="H398" s="74">
        <v>1.843</v>
      </c>
      <c r="I398" s="25" t="s">
        <v>629</v>
      </c>
      <c r="J398" s="42" t="s">
        <v>2683</v>
      </c>
      <c r="K398" s="42" t="s">
        <v>2684</v>
      </c>
      <c r="L398" s="72">
        <f>VLOOKUP(C398,'New List Prices'!A:B,2,FALSE)</f>
        <v>30.290000000000003</v>
      </c>
      <c r="M398" s="72">
        <f t="shared" si="5"/>
        <v>0</v>
      </c>
      <c r="O398" s="90"/>
    </row>
    <row r="399" spans="1:15">
      <c r="A399" s="37" t="s">
        <v>2663</v>
      </c>
      <c r="B399" s="31" t="s">
        <v>1218</v>
      </c>
      <c r="C399" s="48" t="s">
        <v>2685</v>
      </c>
      <c r="D399" s="73"/>
      <c r="E399" s="37" t="s">
        <v>1440</v>
      </c>
      <c r="F399" s="53">
        <v>10</v>
      </c>
      <c r="G399" s="53">
        <v>160</v>
      </c>
      <c r="H399" s="74">
        <v>2.419</v>
      </c>
      <c r="I399" s="25" t="s">
        <v>629</v>
      </c>
      <c r="J399" s="42" t="s">
        <v>2686</v>
      </c>
      <c r="K399" s="42" t="s">
        <v>2687</v>
      </c>
      <c r="L399" s="72">
        <f>VLOOKUP(C399,'New List Prices'!A:B,2,FALSE)</f>
        <v>41.08</v>
      </c>
      <c r="M399" s="72">
        <f t="shared" si="5"/>
        <v>0</v>
      </c>
      <c r="O399" s="90"/>
    </row>
    <row r="400" spans="1:15">
      <c r="A400" s="37" t="s">
        <v>2663</v>
      </c>
      <c r="B400" s="31" t="s">
        <v>2602</v>
      </c>
      <c r="C400" s="48" t="s">
        <v>2688</v>
      </c>
      <c r="D400" s="73"/>
      <c r="E400" s="37" t="s">
        <v>1440</v>
      </c>
      <c r="F400" s="53">
        <v>5</v>
      </c>
      <c r="G400" s="53">
        <v>60</v>
      </c>
      <c r="H400" s="74">
        <v>5.0119999999999996</v>
      </c>
      <c r="I400" s="25" t="s">
        <v>629</v>
      </c>
      <c r="J400" s="42" t="s">
        <v>2689</v>
      </c>
      <c r="K400" s="42" t="s">
        <v>2690</v>
      </c>
      <c r="L400" s="72">
        <f>VLOOKUP(C400,'New List Prices'!A:B,2,FALSE)</f>
        <v>141.89999999999998</v>
      </c>
      <c r="M400" s="72">
        <f t="shared" si="5"/>
        <v>0</v>
      </c>
      <c r="O400" s="90"/>
    </row>
    <row r="401" spans="1:15">
      <c r="A401" s="37" t="s">
        <v>2663</v>
      </c>
      <c r="B401" s="31" t="s">
        <v>1222</v>
      </c>
      <c r="C401" s="48" t="s">
        <v>2691</v>
      </c>
      <c r="D401" s="73"/>
      <c r="E401" s="37" t="s">
        <v>1440</v>
      </c>
      <c r="F401" s="53">
        <v>5</v>
      </c>
      <c r="G401" s="53">
        <v>60</v>
      </c>
      <c r="H401" s="74">
        <v>4.9960000000000004</v>
      </c>
      <c r="I401" s="25" t="s">
        <v>629</v>
      </c>
      <c r="J401" s="42" t="s">
        <v>2692</v>
      </c>
      <c r="K401" s="42" t="s">
        <v>2693</v>
      </c>
      <c r="L401" s="72">
        <f>VLOOKUP(C401,'New List Prices'!A:B,2,FALSE)</f>
        <v>117.93</v>
      </c>
      <c r="M401" s="72">
        <f t="shared" si="5"/>
        <v>0</v>
      </c>
      <c r="O401" s="90"/>
    </row>
    <row r="402" spans="1:15">
      <c r="A402" s="37" t="s">
        <v>2663</v>
      </c>
      <c r="B402" s="48" t="s">
        <v>2694</v>
      </c>
      <c r="C402" s="45" t="s">
        <v>2695</v>
      </c>
      <c r="D402" s="73"/>
      <c r="E402" s="37" t="s">
        <v>1440</v>
      </c>
      <c r="F402" s="75">
        <v>1</v>
      </c>
      <c r="G402" s="75">
        <v>16</v>
      </c>
      <c r="H402" s="74">
        <v>8.8000000000000007</v>
      </c>
      <c r="I402" s="25" t="s">
        <v>629</v>
      </c>
      <c r="J402" s="42" t="s">
        <v>2696</v>
      </c>
      <c r="K402" s="42" t="s">
        <v>2697</v>
      </c>
      <c r="L402" s="72">
        <f>VLOOKUP(C402,'New List Prices'!A:B,2,FALSE)</f>
        <v>248.66</v>
      </c>
      <c r="M402" s="72">
        <f t="shared" si="5"/>
        <v>0</v>
      </c>
      <c r="O402" s="90"/>
    </row>
    <row r="403" spans="1:15" s="35" customFormat="1" ht="15" customHeight="1">
      <c r="A403" s="37" t="s">
        <v>2663</v>
      </c>
      <c r="B403" s="31" t="s">
        <v>2698</v>
      </c>
      <c r="C403" s="48" t="s">
        <v>2699</v>
      </c>
      <c r="D403" s="73"/>
      <c r="E403" s="37" t="s">
        <v>1440</v>
      </c>
      <c r="F403" s="53">
        <v>1</v>
      </c>
      <c r="G403" s="53">
        <v>16</v>
      </c>
      <c r="H403" s="74">
        <v>10.72</v>
      </c>
      <c r="I403" s="25" t="s">
        <v>629</v>
      </c>
      <c r="J403" s="42" t="s">
        <v>2700</v>
      </c>
      <c r="K403" s="42" t="s">
        <v>2701</v>
      </c>
      <c r="L403" s="72">
        <f>VLOOKUP(C403,'New List Prices'!A:B,2,FALSE)</f>
        <v>256.39</v>
      </c>
      <c r="M403" s="72">
        <f t="shared" ref="M403:M466" si="6">IF(C403="Part Number","Invoice",ROUND(L403*$B$17,4))</f>
        <v>0</v>
      </c>
      <c r="N403" s="27"/>
      <c r="O403" s="90"/>
    </row>
    <row r="404" spans="1:15">
      <c r="A404" s="33" t="s">
        <v>613</v>
      </c>
      <c r="B404" s="34" t="s">
        <v>614</v>
      </c>
      <c r="C404" s="34" t="s">
        <v>615</v>
      </c>
      <c r="D404" s="73" t="s">
        <v>648</v>
      </c>
      <c r="E404" s="35" t="s">
        <v>616</v>
      </c>
      <c r="F404" s="35" t="s">
        <v>617</v>
      </c>
      <c r="G404" s="35" t="s">
        <v>618</v>
      </c>
      <c r="H404" s="35" t="s">
        <v>619</v>
      </c>
      <c r="I404" s="35" t="s">
        <v>620</v>
      </c>
      <c r="J404" s="36" t="s">
        <v>1676</v>
      </c>
      <c r="K404" s="36" t="s">
        <v>622</v>
      </c>
      <c r="L404" s="36" t="s">
        <v>623</v>
      </c>
      <c r="M404" s="72" t="str">
        <f t="shared" si="6"/>
        <v>Invoice</v>
      </c>
      <c r="O404" s="90"/>
    </row>
    <row r="405" spans="1:15">
      <c r="A405" s="37" t="s">
        <v>2702</v>
      </c>
      <c r="B405" s="31" t="s">
        <v>632</v>
      </c>
      <c r="C405" s="48" t="s">
        <v>2703</v>
      </c>
      <c r="D405" s="73"/>
      <c r="E405" s="37" t="s">
        <v>1470</v>
      </c>
      <c r="F405" s="53">
        <v>50</v>
      </c>
      <c r="G405" s="53">
        <v>1750</v>
      </c>
      <c r="H405" s="74">
        <v>0.376</v>
      </c>
      <c r="I405" s="25" t="s">
        <v>629</v>
      </c>
      <c r="J405" s="42" t="s">
        <v>2704</v>
      </c>
      <c r="K405" s="42" t="s">
        <v>2705</v>
      </c>
      <c r="L405" s="72">
        <f>VLOOKUP(C405,'New List Prices'!A:B,2,FALSE)</f>
        <v>19.420000000000002</v>
      </c>
      <c r="M405" s="72">
        <f t="shared" si="6"/>
        <v>0</v>
      </c>
      <c r="O405" s="90"/>
    </row>
    <row r="406" spans="1:15">
      <c r="A406" s="37" t="s">
        <v>2702</v>
      </c>
      <c r="B406" s="31">
        <v>2</v>
      </c>
      <c r="C406" s="48" t="s">
        <v>2706</v>
      </c>
      <c r="D406" s="73"/>
      <c r="E406" s="37" t="s">
        <v>1470</v>
      </c>
      <c r="F406" s="53">
        <v>30</v>
      </c>
      <c r="G406" s="53">
        <v>840</v>
      </c>
      <c r="H406" s="74">
        <v>0.56399999999999995</v>
      </c>
      <c r="I406" s="25" t="s">
        <v>629</v>
      </c>
      <c r="J406" s="42" t="s">
        <v>2707</v>
      </c>
      <c r="K406" s="42" t="s">
        <v>2708</v>
      </c>
      <c r="L406" s="72">
        <f>VLOOKUP(C406,'New List Prices'!A:B,2,FALSE)</f>
        <v>18.62</v>
      </c>
      <c r="M406" s="72">
        <f t="shared" si="6"/>
        <v>0</v>
      </c>
      <c r="O406" s="90"/>
    </row>
    <row r="407" spans="1:15">
      <c r="A407" s="37" t="s">
        <v>2702</v>
      </c>
      <c r="B407" s="31">
        <v>3</v>
      </c>
      <c r="C407" s="48" t="s">
        <v>2709</v>
      </c>
      <c r="D407" s="73"/>
      <c r="E407" s="37" t="s">
        <v>1470</v>
      </c>
      <c r="F407" s="53">
        <v>10</v>
      </c>
      <c r="G407" s="53">
        <v>280</v>
      </c>
      <c r="H407" s="74">
        <v>1.663</v>
      </c>
      <c r="I407" s="25" t="s">
        <v>629</v>
      </c>
      <c r="J407" s="42" t="s">
        <v>2710</v>
      </c>
      <c r="K407" s="42" t="s">
        <v>2711</v>
      </c>
      <c r="L407" s="72">
        <f>VLOOKUP(C407,'New List Prices'!A:B,2,FALSE)</f>
        <v>40.519999999999996</v>
      </c>
      <c r="M407" s="72">
        <f t="shared" si="6"/>
        <v>0</v>
      </c>
      <c r="O407" s="90"/>
    </row>
    <row r="408" spans="1:15" s="35" customFormat="1" ht="15" customHeight="1">
      <c r="A408" s="37" t="s">
        <v>2702</v>
      </c>
      <c r="B408" s="31">
        <v>4</v>
      </c>
      <c r="C408" s="48" t="s">
        <v>2712</v>
      </c>
      <c r="D408" s="73"/>
      <c r="E408" s="37" t="s">
        <v>1470</v>
      </c>
      <c r="F408" s="53">
        <v>10</v>
      </c>
      <c r="G408" s="53">
        <v>120</v>
      </c>
      <c r="H408" s="74">
        <v>2.9750000000000001</v>
      </c>
      <c r="I408" s="25" t="s">
        <v>629</v>
      </c>
      <c r="J408" s="42" t="s">
        <v>2713</v>
      </c>
      <c r="K408" s="42" t="s">
        <v>2714</v>
      </c>
      <c r="L408" s="72">
        <f>VLOOKUP(C408,'New List Prices'!A:B,2,FALSE)</f>
        <v>82.95</v>
      </c>
      <c r="M408" s="72">
        <f t="shared" si="6"/>
        <v>0</v>
      </c>
      <c r="N408" s="27"/>
      <c r="O408" s="90"/>
    </row>
    <row r="409" spans="1:15">
      <c r="A409" s="33" t="s">
        <v>613</v>
      </c>
      <c r="B409" s="34" t="s">
        <v>614</v>
      </c>
      <c r="C409" s="34" t="s">
        <v>615</v>
      </c>
      <c r="D409" s="73" t="s">
        <v>648</v>
      </c>
      <c r="E409" s="35" t="s">
        <v>616</v>
      </c>
      <c r="F409" s="35" t="s">
        <v>617</v>
      </c>
      <c r="G409" s="35" t="s">
        <v>618</v>
      </c>
      <c r="H409" s="35" t="s">
        <v>619</v>
      </c>
      <c r="I409" s="35" t="s">
        <v>620</v>
      </c>
      <c r="J409" s="36" t="s">
        <v>1676</v>
      </c>
      <c r="K409" s="36" t="s">
        <v>622</v>
      </c>
      <c r="L409" s="36" t="s">
        <v>623</v>
      </c>
      <c r="M409" s="72" t="str">
        <f t="shared" si="6"/>
        <v>Invoice</v>
      </c>
      <c r="O409" s="90"/>
    </row>
    <row r="410" spans="1:15">
      <c r="A410" s="37" t="s">
        <v>2715</v>
      </c>
      <c r="B410" s="31" t="s">
        <v>1015</v>
      </c>
      <c r="C410" s="48" t="s">
        <v>2716</v>
      </c>
      <c r="D410" s="73"/>
      <c r="E410" s="37" t="s">
        <v>2717</v>
      </c>
      <c r="F410" s="53">
        <v>20</v>
      </c>
      <c r="G410" s="53">
        <v>360</v>
      </c>
      <c r="H410" s="74">
        <v>1.119</v>
      </c>
      <c r="I410" s="25" t="s">
        <v>629</v>
      </c>
      <c r="J410" s="42" t="s">
        <v>2718</v>
      </c>
      <c r="K410" s="42" t="s">
        <v>2719</v>
      </c>
      <c r="L410" s="72">
        <f>VLOOKUP(C410,'New List Prices'!A:B,2,FALSE)</f>
        <v>46.989999999999995</v>
      </c>
      <c r="M410" s="72">
        <f t="shared" si="6"/>
        <v>0</v>
      </c>
      <c r="O410" s="90"/>
    </row>
    <row r="411" spans="1:15">
      <c r="A411" s="37" t="s">
        <v>2715</v>
      </c>
      <c r="B411" s="31" t="s">
        <v>972</v>
      </c>
      <c r="C411" s="48" t="s">
        <v>2720</v>
      </c>
      <c r="D411" s="73"/>
      <c r="E411" s="37" t="s">
        <v>2717</v>
      </c>
      <c r="F411" s="53">
        <v>30</v>
      </c>
      <c r="G411" s="53">
        <v>480</v>
      </c>
      <c r="H411" s="74">
        <v>1.1140000000000001</v>
      </c>
      <c r="I411" s="25" t="s">
        <v>629</v>
      </c>
      <c r="J411" s="42" t="s">
        <v>2721</v>
      </c>
      <c r="K411" s="42" t="s">
        <v>2722</v>
      </c>
      <c r="L411" s="72">
        <f>VLOOKUP(C411,'New List Prices'!A:B,2,FALSE)</f>
        <v>31.85</v>
      </c>
      <c r="M411" s="72">
        <f t="shared" si="6"/>
        <v>0</v>
      </c>
      <c r="O411" s="90"/>
    </row>
    <row r="412" spans="1:15">
      <c r="A412" s="37" t="s">
        <v>2715</v>
      </c>
      <c r="B412" s="31" t="s">
        <v>996</v>
      </c>
      <c r="C412" s="48" t="s">
        <v>2723</v>
      </c>
      <c r="D412" s="73"/>
      <c r="E412" s="37" t="s">
        <v>2717</v>
      </c>
      <c r="F412" s="53">
        <v>10</v>
      </c>
      <c r="G412" s="53">
        <v>180</v>
      </c>
      <c r="H412" s="74">
        <v>1.8109999999999999</v>
      </c>
      <c r="I412" s="25" t="s">
        <v>629</v>
      </c>
      <c r="J412" s="42" t="s">
        <v>2724</v>
      </c>
      <c r="K412" s="42" t="s">
        <v>2725</v>
      </c>
      <c r="L412" s="72">
        <f>VLOOKUP(C412,'New List Prices'!A:B,2,FALSE)</f>
        <v>94.7</v>
      </c>
      <c r="M412" s="72">
        <f t="shared" si="6"/>
        <v>0</v>
      </c>
      <c r="O412" s="90"/>
    </row>
    <row r="413" spans="1:15" s="35" customFormat="1" ht="15" customHeight="1">
      <c r="A413" s="37" t="s">
        <v>2715</v>
      </c>
      <c r="B413" s="31" t="s">
        <v>1218</v>
      </c>
      <c r="C413" s="48" t="s">
        <v>2726</v>
      </c>
      <c r="D413" s="73"/>
      <c r="E413" s="37" t="s">
        <v>2717</v>
      </c>
      <c r="F413" s="53">
        <v>10</v>
      </c>
      <c r="G413" s="53">
        <v>160</v>
      </c>
      <c r="H413" s="74">
        <v>2.423</v>
      </c>
      <c r="I413" s="25" t="s">
        <v>629</v>
      </c>
      <c r="J413" s="42" t="s">
        <v>2727</v>
      </c>
      <c r="K413" s="42" t="s">
        <v>2728</v>
      </c>
      <c r="L413" s="72">
        <f>VLOOKUP(C413,'New List Prices'!A:B,2,FALSE)</f>
        <v>88.25</v>
      </c>
      <c r="M413" s="72">
        <f t="shared" si="6"/>
        <v>0</v>
      </c>
      <c r="N413" s="27"/>
      <c r="O413" s="90"/>
    </row>
    <row r="414" spans="1:15">
      <c r="A414" s="33" t="s">
        <v>613</v>
      </c>
      <c r="B414" s="34" t="s">
        <v>614</v>
      </c>
      <c r="C414" s="34" t="s">
        <v>615</v>
      </c>
      <c r="D414" s="73" t="s">
        <v>648</v>
      </c>
      <c r="E414" s="35" t="s">
        <v>616</v>
      </c>
      <c r="F414" s="35" t="s">
        <v>617</v>
      </c>
      <c r="G414" s="35" t="s">
        <v>618</v>
      </c>
      <c r="H414" s="35" t="s">
        <v>619</v>
      </c>
      <c r="I414" s="35" t="s">
        <v>620</v>
      </c>
      <c r="J414" s="36" t="s">
        <v>1676</v>
      </c>
      <c r="K414" s="36" t="s">
        <v>622</v>
      </c>
      <c r="L414" s="36" t="s">
        <v>623</v>
      </c>
      <c r="M414" s="72" t="str">
        <f t="shared" si="6"/>
        <v>Invoice</v>
      </c>
      <c r="O414" s="90"/>
    </row>
    <row r="415" spans="1:15">
      <c r="A415" s="37" t="s">
        <v>2729</v>
      </c>
      <c r="B415" s="31" t="s">
        <v>632</v>
      </c>
      <c r="C415" s="48" t="s">
        <v>2730</v>
      </c>
      <c r="D415" s="73"/>
      <c r="E415" s="37" t="s">
        <v>1492</v>
      </c>
      <c r="F415" s="53">
        <v>40</v>
      </c>
      <c r="G415" s="53">
        <v>1120</v>
      </c>
      <c r="H415" s="74">
        <v>0.45900000000000002</v>
      </c>
      <c r="I415" s="25" t="s">
        <v>629</v>
      </c>
      <c r="J415" s="42" t="s">
        <v>2731</v>
      </c>
      <c r="K415" s="42" t="s">
        <v>2732</v>
      </c>
      <c r="L415" s="72">
        <f>VLOOKUP(C415,'New List Prices'!A:B,2,FALSE)</f>
        <v>23.57</v>
      </c>
      <c r="M415" s="72">
        <f t="shared" si="6"/>
        <v>0</v>
      </c>
      <c r="O415" s="90"/>
    </row>
    <row r="416" spans="1:15">
      <c r="A416" s="37" t="s">
        <v>2729</v>
      </c>
      <c r="B416" s="31">
        <v>2</v>
      </c>
      <c r="C416" s="48" t="s">
        <v>2733</v>
      </c>
      <c r="D416" s="73"/>
      <c r="E416" s="37" t="s">
        <v>1492</v>
      </c>
      <c r="F416" s="53">
        <v>20</v>
      </c>
      <c r="G416" s="53">
        <v>560</v>
      </c>
      <c r="H416" s="74">
        <v>0.77700000000000002</v>
      </c>
      <c r="I416" s="25" t="s">
        <v>629</v>
      </c>
      <c r="J416" s="42" t="s">
        <v>2734</v>
      </c>
      <c r="K416" s="42" t="s">
        <v>2735</v>
      </c>
      <c r="L416" s="72">
        <f>VLOOKUP(C416,'New List Prices'!A:B,2,FALSE)</f>
        <v>27.970000000000002</v>
      </c>
      <c r="M416" s="72">
        <f t="shared" si="6"/>
        <v>0</v>
      </c>
      <c r="O416" s="90"/>
    </row>
    <row r="417" spans="1:15">
      <c r="A417" s="37" t="s">
        <v>2729</v>
      </c>
      <c r="B417" s="31">
        <v>3</v>
      </c>
      <c r="C417" s="48" t="s">
        <v>2736</v>
      </c>
      <c r="D417" s="73"/>
      <c r="E417" s="37" t="s">
        <v>1492</v>
      </c>
      <c r="F417" s="53">
        <v>15</v>
      </c>
      <c r="G417" s="53">
        <v>180</v>
      </c>
      <c r="H417" s="74">
        <v>2.1160000000000001</v>
      </c>
      <c r="I417" s="25" t="s">
        <v>629</v>
      </c>
      <c r="J417" s="42" t="s">
        <v>2737</v>
      </c>
      <c r="K417" s="42" t="s">
        <v>2738</v>
      </c>
      <c r="L417" s="72">
        <f>VLOOKUP(C417,'New List Prices'!A:B,2,FALSE)</f>
        <v>54.69</v>
      </c>
      <c r="M417" s="72">
        <f t="shared" si="6"/>
        <v>0</v>
      </c>
      <c r="O417" s="90"/>
    </row>
    <row r="418" spans="1:15">
      <c r="A418" s="37" t="s">
        <v>2729</v>
      </c>
      <c r="B418" s="31">
        <v>4</v>
      </c>
      <c r="C418" s="48" t="s">
        <v>2739</v>
      </c>
      <c r="D418" s="73"/>
      <c r="E418" s="37" t="s">
        <v>1492</v>
      </c>
      <c r="F418" s="53">
        <v>5</v>
      </c>
      <c r="G418" s="53">
        <v>80</v>
      </c>
      <c r="H418" s="74">
        <v>3.9420000000000002</v>
      </c>
      <c r="I418" s="25" t="s">
        <v>629</v>
      </c>
      <c r="J418" s="42" t="s">
        <v>2740</v>
      </c>
      <c r="K418" s="42" t="s">
        <v>2741</v>
      </c>
      <c r="L418" s="72">
        <f>VLOOKUP(C418,'New List Prices'!A:B,2,FALSE)</f>
        <v>117.86</v>
      </c>
      <c r="M418" s="72">
        <f t="shared" si="6"/>
        <v>0</v>
      </c>
      <c r="O418" s="90"/>
    </row>
    <row r="419" spans="1:15" s="35" customFormat="1" ht="15" customHeight="1">
      <c r="A419" s="37" t="s">
        <v>2729</v>
      </c>
      <c r="B419" s="31">
        <v>6</v>
      </c>
      <c r="C419" s="48" t="s">
        <v>2742</v>
      </c>
      <c r="D419" s="73"/>
      <c r="E419" s="37" t="s">
        <v>1492</v>
      </c>
      <c r="F419" s="53">
        <v>2</v>
      </c>
      <c r="G419" s="53">
        <v>24</v>
      </c>
      <c r="H419" s="74">
        <v>4.9980000000000002</v>
      </c>
      <c r="I419" s="25" t="s">
        <v>629</v>
      </c>
      <c r="J419" s="42" t="s">
        <v>2743</v>
      </c>
      <c r="K419" s="42" t="s">
        <v>2744</v>
      </c>
      <c r="L419" s="72">
        <f>VLOOKUP(C419,'New List Prices'!A:B,2,FALSE)</f>
        <v>220.31</v>
      </c>
      <c r="M419" s="72">
        <f t="shared" si="6"/>
        <v>0</v>
      </c>
      <c r="N419" s="27"/>
      <c r="O419" s="90"/>
    </row>
    <row r="420" spans="1:15">
      <c r="A420" s="33" t="s">
        <v>613</v>
      </c>
      <c r="B420" s="34" t="s">
        <v>614</v>
      </c>
      <c r="C420" s="34" t="s">
        <v>615</v>
      </c>
      <c r="D420" s="73" t="s">
        <v>648</v>
      </c>
      <c r="E420" s="35" t="s">
        <v>616</v>
      </c>
      <c r="F420" s="35" t="s">
        <v>617</v>
      </c>
      <c r="G420" s="35" t="s">
        <v>618</v>
      </c>
      <c r="H420" s="35" t="s">
        <v>619</v>
      </c>
      <c r="I420" s="35" t="s">
        <v>620</v>
      </c>
      <c r="J420" s="36" t="s">
        <v>1676</v>
      </c>
      <c r="K420" s="36" t="s">
        <v>622</v>
      </c>
      <c r="L420" s="36" t="s">
        <v>623</v>
      </c>
      <c r="M420" s="72" t="str">
        <f t="shared" si="6"/>
        <v>Invoice</v>
      </c>
      <c r="O420" s="90"/>
    </row>
    <row r="421" spans="1:15" s="35" customFormat="1" ht="15" customHeight="1">
      <c r="A421" s="37" t="s">
        <v>2745</v>
      </c>
      <c r="B421" s="31" t="s">
        <v>2459</v>
      </c>
      <c r="C421" s="48" t="s">
        <v>2746</v>
      </c>
      <c r="D421" s="73"/>
      <c r="E421" s="37" t="s">
        <v>2747</v>
      </c>
      <c r="F421" s="53">
        <v>10</v>
      </c>
      <c r="G421" s="53">
        <v>160</v>
      </c>
      <c r="H421" s="74">
        <v>2.15</v>
      </c>
      <c r="I421" s="25" t="s">
        <v>629</v>
      </c>
      <c r="J421" s="42" t="s">
        <v>2748</v>
      </c>
      <c r="K421" s="42" t="s">
        <v>2749</v>
      </c>
      <c r="L421" s="72">
        <f>VLOOKUP(C421,'New List Prices'!A:B,2,FALSE)</f>
        <v>335.81</v>
      </c>
      <c r="M421" s="72">
        <f t="shared" si="6"/>
        <v>0</v>
      </c>
      <c r="N421" s="27"/>
      <c r="O421" s="90"/>
    </row>
    <row r="422" spans="1:15">
      <c r="A422" s="33" t="s">
        <v>613</v>
      </c>
      <c r="B422" s="34" t="s">
        <v>614</v>
      </c>
      <c r="C422" s="34" t="s">
        <v>615</v>
      </c>
      <c r="D422" s="73" t="s">
        <v>648</v>
      </c>
      <c r="E422" s="35" t="s">
        <v>616</v>
      </c>
      <c r="F422" s="35" t="s">
        <v>617</v>
      </c>
      <c r="G422" s="35" t="s">
        <v>618</v>
      </c>
      <c r="H422" s="35" t="s">
        <v>619</v>
      </c>
      <c r="I422" s="35" t="s">
        <v>620</v>
      </c>
      <c r="J422" s="36" t="s">
        <v>1676</v>
      </c>
      <c r="K422" s="36" t="s">
        <v>622</v>
      </c>
      <c r="L422" s="36" t="s">
        <v>623</v>
      </c>
      <c r="M422" s="72" t="str">
        <f t="shared" si="6"/>
        <v>Invoice</v>
      </c>
      <c r="O422" s="90"/>
    </row>
    <row r="423" spans="1:15">
      <c r="A423" s="37" t="s">
        <v>2750</v>
      </c>
      <c r="B423" s="31" t="s">
        <v>1296</v>
      </c>
      <c r="C423" s="48" t="s">
        <v>2751</v>
      </c>
      <c r="D423" s="73"/>
      <c r="E423" s="37" t="s">
        <v>1506</v>
      </c>
      <c r="F423" s="53">
        <v>10</v>
      </c>
      <c r="G423" s="53">
        <v>560</v>
      </c>
      <c r="H423" s="74">
        <v>0.61399999999999999</v>
      </c>
      <c r="I423" s="25" t="s">
        <v>629</v>
      </c>
      <c r="J423" s="42" t="s">
        <v>2752</v>
      </c>
      <c r="K423" s="42" t="s">
        <v>2753</v>
      </c>
      <c r="L423" s="72">
        <f>VLOOKUP(C423,'New List Prices'!A:B,2,FALSE)</f>
        <v>24.03</v>
      </c>
      <c r="M423" s="72">
        <f t="shared" si="6"/>
        <v>0</v>
      </c>
      <c r="O423" s="90"/>
    </row>
    <row r="424" spans="1:15">
      <c r="A424" s="37" t="s">
        <v>2750</v>
      </c>
      <c r="B424" s="31" t="s">
        <v>1301</v>
      </c>
      <c r="C424" s="48" t="s">
        <v>2754</v>
      </c>
      <c r="D424" s="73"/>
      <c r="E424" s="37" t="s">
        <v>1506</v>
      </c>
      <c r="F424" s="53">
        <v>10</v>
      </c>
      <c r="G424" s="53">
        <v>350</v>
      </c>
      <c r="H424" s="74">
        <v>1.1299999999999999</v>
      </c>
      <c r="I424" s="25" t="s">
        <v>629</v>
      </c>
      <c r="J424" s="42" t="s">
        <v>2755</v>
      </c>
      <c r="K424" s="42" t="s">
        <v>2756</v>
      </c>
      <c r="L424" s="72">
        <f>VLOOKUP(C424,'New List Prices'!A:B,2,FALSE)</f>
        <v>50.059999999999995</v>
      </c>
      <c r="M424" s="72">
        <f t="shared" si="6"/>
        <v>0</v>
      </c>
      <c r="O424" s="90"/>
    </row>
    <row r="425" spans="1:15">
      <c r="A425" s="37" t="s">
        <v>2750</v>
      </c>
      <c r="B425" s="31" t="s">
        <v>1305</v>
      </c>
      <c r="C425" s="48" t="s">
        <v>2757</v>
      </c>
      <c r="D425" s="73"/>
      <c r="E425" s="37" t="s">
        <v>1506</v>
      </c>
      <c r="F425" s="53">
        <v>10</v>
      </c>
      <c r="G425" s="53">
        <v>280</v>
      </c>
      <c r="H425" s="74">
        <v>1.377</v>
      </c>
      <c r="I425" s="25" t="s">
        <v>629</v>
      </c>
      <c r="J425" s="42" t="s">
        <v>2758</v>
      </c>
      <c r="K425" s="42" t="s">
        <v>2759</v>
      </c>
      <c r="L425" s="72">
        <f>VLOOKUP(C425,'New List Prices'!A:B,2,FALSE)</f>
        <v>40.76</v>
      </c>
      <c r="M425" s="72">
        <f t="shared" si="6"/>
        <v>0</v>
      </c>
      <c r="O425" s="90"/>
    </row>
    <row r="426" spans="1:15">
      <c r="A426" s="37" t="s">
        <v>2750</v>
      </c>
      <c r="B426" s="31" t="s">
        <v>1309</v>
      </c>
      <c r="C426" s="48" t="s">
        <v>2760</v>
      </c>
      <c r="D426" s="73"/>
      <c r="E426" s="37" t="s">
        <v>1506</v>
      </c>
      <c r="F426" s="53">
        <v>5</v>
      </c>
      <c r="G426" s="53">
        <v>175</v>
      </c>
      <c r="H426" s="74">
        <v>2.036</v>
      </c>
      <c r="I426" s="25" t="s">
        <v>629</v>
      </c>
      <c r="J426" s="42" t="s">
        <v>2761</v>
      </c>
      <c r="K426" s="42" t="s">
        <v>2762</v>
      </c>
      <c r="L426" s="72">
        <f>VLOOKUP(C426,'New List Prices'!A:B,2,FALSE)</f>
        <v>66.53</v>
      </c>
      <c r="M426" s="72">
        <f t="shared" si="6"/>
        <v>0</v>
      </c>
      <c r="O426" s="90"/>
    </row>
    <row r="427" spans="1:15">
      <c r="A427" s="37" t="s">
        <v>2750</v>
      </c>
      <c r="B427" s="31" t="s">
        <v>1313</v>
      </c>
      <c r="C427" s="48" t="s">
        <v>2763</v>
      </c>
      <c r="D427" s="73"/>
      <c r="E427" s="37" t="s">
        <v>1506</v>
      </c>
      <c r="F427" s="53">
        <v>5</v>
      </c>
      <c r="G427" s="53">
        <v>90</v>
      </c>
      <c r="H427" s="74">
        <v>2.2530000000000001</v>
      </c>
      <c r="I427" s="25" t="s">
        <v>629</v>
      </c>
      <c r="J427" s="42" t="s">
        <v>2764</v>
      </c>
      <c r="K427" s="42" t="s">
        <v>2765</v>
      </c>
      <c r="L427" s="72">
        <f>VLOOKUP(C427,'New List Prices'!A:B,2,FALSE)</f>
        <v>87.850000000000009</v>
      </c>
      <c r="M427" s="72">
        <f t="shared" si="6"/>
        <v>0</v>
      </c>
      <c r="O427" s="90"/>
    </row>
    <row r="428" spans="1:15" s="35" customFormat="1" ht="15" customHeight="1">
      <c r="A428" s="37" t="s">
        <v>2750</v>
      </c>
      <c r="B428" s="31" t="s">
        <v>2766</v>
      </c>
      <c r="C428" s="48" t="s">
        <v>2767</v>
      </c>
      <c r="D428" s="73"/>
      <c r="E428" s="37" t="s">
        <v>1506</v>
      </c>
      <c r="F428" s="53">
        <v>1</v>
      </c>
      <c r="G428" s="53">
        <v>16</v>
      </c>
      <c r="H428" s="74">
        <v>5.7080000000000002</v>
      </c>
      <c r="I428" s="25" t="s">
        <v>629</v>
      </c>
      <c r="J428" s="42" t="s">
        <v>2768</v>
      </c>
      <c r="K428" s="42" t="s">
        <v>2769</v>
      </c>
      <c r="L428" s="72">
        <f>VLOOKUP(C428,'New List Prices'!A:B,2,FALSE)</f>
        <v>308.26</v>
      </c>
      <c r="M428" s="72">
        <f t="shared" si="6"/>
        <v>0</v>
      </c>
      <c r="N428" s="27"/>
      <c r="O428" s="90"/>
    </row>
    <row r="429" spans="1:15">
      <c r="A429" s="33" t="s">
        <v>613</v>
      </c>
      <c r="B429" s="34" t="s">
        <v>614</v>
      </c>
      <c r="C429" s="34" t="s">
        <v>615</v>
      </c>
      <c r="D429" s="73" t="s">
        <v>648</v>
      </c>
      <c r="E429" s="35" t="s">
        <v>616</v>
      </c>
      <c r="F429" s="35" t="s">
        <v>617</v>
      </c>
      <c r="G429" s="35" t="s">
        <v>618</v>
      </c>
      <c r="H429" s="35" t="s">
        <v>619</v>
      </c>
      <c r="I429" s="35" t="s">
        <v>620</v>
      </c>
      <c r="J429" s="36" t="s">
        <v>1676</v>
      </c>
      <c r="K429" s="36" t="s">
        <v>622</v>
      </c>
      <c r="L429" s="36" t="s">
        <v>623</v>
      </c>
      <c r="M429" s="72" t="str">
        <f t="shared" si="6"/>
        <v>Invoice</v>
      </c>
      <c r="O429" s="90"/>
    </row>
    <row r="430" spans="1:15">
      <c r="A430" s="37" t="s">
        <v>2770</v>
      </c>
      <c r="B430" s="31" t="s">
        <v>1263</v>
      </c>
      <c r="C430" s="48" t="s">
        <v>2771</v>
      </c>
      <c r="D430" s="73"/>
      <c r="E430" s="37" t="s">
        <v>2772</v>
      </c>
      <c r="F430" s="53">
        <v>5</v>
      </c>
      <c r="G430" s="53">
        <v>175</v>
      </c>
      <c r="H430" s="74">
        <v>1.7</v>
      </c>
      <c r="I430" s="25" t="s">
        <v>629</v>
      </c>
      <c r="J430" s="42" t="s">
        <v>2773</v>
      </c>
      <c r="K430" s="42" t="s">
        <v>2774</v>
      </c>
      <c r="L430" s="72">
        <f>VLOOKUP(C430,'New List Prices'!A:B,2,FALSE)</f>
        <v>138.13</v>
      </c>
      <c r="M430" s="72">
        <f t="shared" si="6"/>
        <v>0</v>
      </c>
      <c r="O430" s="90"/>
    </row>
    <row r="431" spans="1:15" s="35" customFormat="1" ht="15" customHeight="1">
      <c r="A431" s="37" t="s">
        <v>2770</v>
      </c>
      <c r="B431" s="31" t="s">
        <v>2407</v>
      </c>
      <c r="C431" s="48" t="s">
        <v>2775</v>
      </c>
      <c r="D431" s="73"/>
      <c r="E431" s="37" t="s">
        <v>2772</v>
      </c>
      <c r="F431" s="53">
        <v>5</v>
      </c>
      <c r="G431" s="53">
        <v>90</v>
      </c>
      <c r="H431" s="74">
        <v>3.0819999999999999</v>
      </c>
      <c r="I431" s="25" t="s">
        <v>629</v>
      </c>
      <c r="J431" s="42" t="s">
        <v>2776</v>
      </c>
      <c r="K431" s="42" t="s">
        <v>2777</v>
      </c>
      <c r="L431" s="72">
        <f>VLOOKUP(C431,'New List Prices'!A:B,2,FALSE)</f>
        <v>178.73</v>
      </c>
      <c r="M431" s="72">
        <f t="shared" si="6"/>
        <v>0</v>
      </c>
      <c r="N431" s="27"/>
      <c r="O431" s="90"/>
    </row>
    <row r="432" spans="1:15">
      <c r="A432" s="33" t="s">
        <v>613</v>
      </c>
      <c r="B432" s="34" t="s">
        <v>614</v>
      </c>
      <c r="C432" s="34" t="s">
        <v>615</v>
      </c>
      <c r="D432" s="73" t="s">
        <v>648</v>
      </c>
      <c r="E432" s="35" t="s">
        <v>616</v>
      </c>
      <c r="F432" s="35" t="s">
        <v>617</v>
      </c>
      <c r="G432" s="35" t="s">
        <v>618</v>
      </c>
      <c r="H432" s="35" t="s">
        <v>619</v>
      </c>
      <c r="I432" s="35" t="s">
        <v>620</v>
      </c>
      <c r="J432" s="36" t="s">
        <v>1676</v>
      </c>
      <c r="K432" s="36" t="s">
        <v>622</v>
      </c>
      <c r="L432" s="36" t="s">
        <v>623</v>
      </c>
      <c r="M432" s="72" t="str">
        <f t="shared" si="6"/>
        <v>Invoice</v>
      </c>
      <c r="O432" s="90"/>
    </row>
    <row r="433" spans="1:15">
      <c r="A433" s="37" t="s">
        <v>2778</v>
      </c>
      <c r="B433" s="31" t="s">
        <v>1263</v>
      </c>
      <c r="C433" s="48" t="s">
        <v>2779</v>
      </c>
      <c r="D433" s="73"/>
      <c r="E433" s="37" t="s">
        <v>2780</v>
      </c>
      <c r="F433" s="53">
        <v>5</v>
      </c>
      <c r="G433" s="53">
        <v>175</v>
      </c>
      <c r="H433" s="74">
        <v>1.7</v>
      </c>
      <c r="I433" s="25" t="s">
        <v>629</v>
      </c>
      <c r="J433" s="42" t="s">
        <v>2781</v>
      </c>
      <c r="K433" s="42" t="s">
        <v>2782</v>
      </c>
      <c r="L433" s="72">
        <f>VLOOKUP(C433,'New List Prices'!A:B,2,FALSE)</f>
        <v>138.13</v>
      </c>
      <c r="M433" s="72">
        <f t="shared" si="6"/>
        <v>0</v>
      </c>
      <c r="O433" s="90"/>
    </row>
    <row r="434" spans="1:15" s="35" customFormat="1" ht="15" customHeight="1">
      <c r="A434" s="37" t="s">
        <v>2778</v>
      </c>
      <c r="B434" s="31" t="s">
        <v>2407</v>
      </c>
      <c r="C434" s="48" t="s">
        <v>2783</v>
      </c>
      <c r="D434" s="73"/>
      <c r="E434" s="37" t="s">
        <v>2780</v>
      </c>
      <c r="F434" s="53">
        <v>5</v>
      </c>
      <c r="G434" s="53">
        <v>90</v>
      </c>
      <c r="H434" s="74">
        <v>3.0819999999999999</v>
      </c>
      <c r="I434" s="25" t="s">
        <v>629</v>
      </c>
      <c r="J434" s="42" t="s">
        <v>2784</v>
      </c>
      <c r="K434" s="42" t="s">
        <v>2785</v>
      </c>
      <c r="L434" s="72">
        <f>VLOOKUP(C434,'New List Prices'!A:B,2,FALSE)</f>
        <v>178.73</v>
      </c>
      <c r="M434" s="72">
        <f t="shared" si="6"/>
        <v>0</v>
      </c>
      <c r="N434" s="27"/>
      <c r="O434" s="90"/>
    </row>
    <row r="435" spans="1:15">
      <c r="A435" s="33" t="s">
        <v>613</v>
      </c>
      <c r="B435" s="34" t="s">
        <v>614</v>
      </c>
      <c r="C435" s="34" t="s">
        <v>615</v>
      </c>
      <c r="D435" s="73" t="s">
        <v>648</v>
      </c>
      <c r="E435" s="35" t="s">
        <v>616</v>
      </c>
      <c r="F435" s="35" t="s">
        <v>617</v>
      </c>
      <c r="G435" s="35" t="s">
        <v>618</v>
      </c>
      <c r="H435" s="35" t="s">
        <v>619</v>
      </c>
      <c r="I435" s="35" t="s">
        <v>620</v>
      </c>
      <c r="J435" s="36" t="s">
        <v>1676</v>
      </c>
      <c r="K435" s="36" t="s">
        <v>622</v>
      </c>
      <c r="L435" s="36" t="s">
        <v>623</v>
      </c>
      <c r="M435" s="72" t="str">
        <f t="shared" si="6"/>
        <v>Invoice</v>
      </c>
      <c r="O435" s="90"/>
    </row>
    <row r="436" spans="1:15">
      <c r="A436" s="37" t="s">
        <v>2786</v>
      </c>
      <c r="B436" s="31" t="s">
        <v>632</v>
      </c>
      <c r="C436" s="48" t="s">
        <v>2787</v>
      </c>
      <c r="D436" s="73"/>
      <c r="E436" s="37" t="s">
        <v>1517</v>
      </c>
      <c r="F436" s="53">
        <v>20</v>
      </c>
      <c r="G436" s="53">
        <v>1600</v>
      </c>
      <c r="H436" s="74">
        <v>0.33600000000000002</v>
      </c>
      <c r="I436" s="25" t="s">
        <v>629</v>
      </c>
      <c r="J436" s="42" t="s">
        <v>2788</v>
      </c>
      <c r="K436" s="42" t="s">
        <v>2789</v>
      </c>
      <c r="L436" s="72">
        <f>VLOOKUP(C436,'New List Prices'!A:B,2,FALSE)</f>
        <v>10.45</v>
      </c>
      <c r="M436" s="72">
        <f t="shared" si="6"/>
        <v>0</v>
      </c>
      <c r="O436" s="90"/>
    </row>
    <row r="437" spans="1:15">
      <c r="A437" s="37" t="s">
        <v>2786</v>
      </c>
      <c r="B437" s="31">
        <v>2</v>
      </c>
      <c r="C437" s="48" t="s">
        <v>2790</v>
      </c>
      <c r="D437" s="73"/>
      <c r="E437" s="37" t="s">
        <v>1517</v>
      </c>
      <c r="F437" s="53">
        <v>35</v>
      </c>
      <c r="G437" s="53">
        <v>630</v>
      </c>
      <c r="H437" s="74">
        <v>0.60099999999999998</v>
      </c>
      <c r="I437" s="25" t="s">
        <v>629</v>
      </c>
      <c r="J437" s="42" t="s">
        <v>2791</v>
      </c>
      <c r="K437" s="42" t="s">
        <v>2792</v>
      </c>
      <c r="L437" s="72">
        <f>VLOOKUP(C437,'New List Prices'!A:B,2,FALSE)</f>
        <v>19.87</v>
      </c>
      <c r="M437" s="72">
        <f t="shared" si="6"/>
        <v>0</v>
      </c>
      <c r="O437" s="90"/>
    </row>
    <row r="438" spans="1:15">
      <c r="A438" s="37" t="s">
        <v>2786</v>
      </c>
      <c r="B438" s="31">
        <v>3</v>
      </c>
      <c r="C438" s="48" t="s">
        <v>2793</v>
      </c>
      <c r="D438" s="73"/>
      <c r="E438" s="37" t="s">
        <v>1517</v>
      </c>
      <c r="F438" s="53">
        <v>10</v>
      </c>
      <c r="G438" s="53">
        <v>280</v>
      </c>
      <c r="H438" s="74">
        <v>1.7669999999999999</v>
      </c>
      <c r="I438" s="25" t="s">
        <v>629</v>
      </c>
      <c r="J438" s="42" t="s">
        <v>2794</v>
      </c>
      <c r="K438" s="42" t="s">
        <v>2795</v>
      </c>
      <c r="L438" s="72">
        <f>VLOOKUP(C438,'New List Prices'!A:B,2,FALSE)</f>
        <v>55.73</v>
      </c>
      <c r="M438" s="72">
        <f t="shared" si="6"/>
        <v>0</v>
      </c>
      <c r="O438" s="90"/>
    </row>
    <row r="439" spans="1:15" s="35" customFormat="1" ht="15" customHeight="1">
      <c r="A439" s="37" t="s">
        <v>2786</v>
      </c>
      <c r="B439" s="31">
        <v>4</v>
      </c>
      <c r="C439" s="48" t="s">
        <v>2796</v>
      </c>
      <c r="D439" s="73"/>
      <c r="E439" s="37" t="s">
        <v>1517</v>
      </c>
      <c r="F439" s="53">
        <v>5</v>
      </c>
      <c r="G439" s="53">
        <v>140</v>
      </c>
      <c r="H439" s="74">
        <v>3.1230000000000002</v>
      </c>
      <c r="I439" s="25" t="s">
        <v>629</v>
      </c>
      <c r="J439" s="42" t="s">
        <v>2797</v>
      </c>
      <c r="K439" s="42" t="s">
        <v>2798</v>
      </c>
      <c r="L439" s="72">
        <f>VLOOKUP(C439,'New List Prices'!A:B,2,FALSE)</f>
        <v>101.2</v>
      </c>
      <c r="M439" s="72">
        <f t="shared" si="6"/>
        <v>0</v>
      </c>
      <c r="N439" s="27"/>
      <c r="O439" s="90"/>
    </row>
    <row r="440" spans="1:15">
      <c r="A440" s="33" t="s">
        <v>613</v>
      </c>
      <c r="B440" s="34" t="s">
        <v>614</v>
      </c>
      <c r="C440" s="34" t="s">
        <v>615</v>
      </c>
      <c r="D440" s="73" t="s">
        <v>648</v>
      </c>
      <c r="E440" s="35" t="s">
        <v>616</v>
      </c>
      <c r="F440" s="35" t="s">
        <v>617</v>
      </c>
      <c r="G440" s="35" t="s">
        <v>618</v>
      </c>
      <c r="H440" s="35" t="s">
        <v>619</v>
      </c>
      <c r="I440" s="35" t="s">
        <v>620</v>
      </c>
      <c r="J440" s="36" t="s">
        <v>1676</v>
      </c>
      <c r="K440" s="36" t="s">
        <v>622</v>
      </c>
      <c r="L440" s="36" t="s">
        <v>623</v>
      </c>
      <c r="M440" s="72" t="str">
        <f t="shared" si="6"/>
        <v>Invoice</v>
      </c>
      <c r="O440" s="90"/>
    </row>
    <row r="441" spans="1:15">
      <c r="A441" s="37" t="s">
        <v>2799</v>
      </c>
      <c r="B441" s="31" t="s">
        <v>632</v>
      </c>
      <c r="C441" s="48" t="s">
        <v>2800</v>
      </c>
      <c r="D441" s="73"/>
      <c r="E441" s="37" t="s">
        <v>1536</v>
      </c>
      <c r="F441" s="53">
        <v>25</v>
      </c>
      <c r="G441" s="53">
        <v>1225</v>
      </c>
      <c r="H441" s="74">
        <v>0.51300000000000001</v>
      </c>
      <c r="I441" s="25" t="s">
        <v>629</v>
      </c>
      <c r="J441" s="42" t="s">
        <v>2801</v>
      </c>
      <c r="K441" s="42" t="s">
        <v>2802</v>
      </c>
      <c r="L441" s="72">
        <f>VLOOKUP(C441,'New List Prices'!A:B,2,FALSE)</f>
        <v>12.23</v>
      </c>
      <c r="M441" s="72">
        <f t="shared" si="6"/>
        <v>0</v>
      </c>
      <c r="O441" s="90"/>
    </row>
    <row r="442" spans="1:15">
      <c r="A442" s="37" t="s">
        <v>2799</v>
      </c>
      <c r="B442" s="31">
        <v>2</v>
      </c>
      <c r="C442" s="48" t="s">
        <v>2803</v>
      </c>
      <c r="D442" s="73"/>
      <c r="E442" s="37" t="s">
        <v>1536</v>
      </c>
      <c r="F442" s="53">
        <v>20</v>
      </c>
      <c r="G442" s="53">
        <v>560</v>
      </c>
      <c r="H442" s="74">
        <v>0.86499999999999999</v>
      </c>
      <c r="I442" s="25" t="s">
        <v>629</v>
      </c>
      <c r="J442" s="42" t="s">
        <v>2804</v>
      </c>
      <c r="K442" s="42" t="s">
        <v>2805</v>
      </c>
      <c r="L442" s="72">
        <f>VLOOKUP(C442,'New List Prices'!A:B,2,FALSE)</f>
        <v>14.9</v>
      </c>
      <c r="M442" s="72">
        <f t="shared" si="6"/>
        <v>0</v>
      </c>
      <c r="O442" s="90"/>
    </row>
    <row r="443" spans="1:15">
      <c r="A443" s="37" t="s">
        <v>2799</v>
      </c>
      <c r="B443" s="31">
        <v>3</v>
      </c>
      <c r="C443" s="48" t="s">
        <v>2806</v>
      </c>
      <c r="D443" s="73"/>
      <c r="E443" s="37" t="s">
        <v>1536</v>
      </c>
      <c r="F443" s="53">
        <v>10</v>
      </c>
      <c r="G443" s="53">
        <v>180</v>
      </c>
      <c r="H443" s="74">
        <v>2.7519999999999998</v>
      </c>
      <c r="I443" s="25" t="s">
        <v>629</v>
      </c>
      <c r="J443" s="42" t="s">
        <v>2807</v>
      </c>
      <c r="K443" s="42" t="s">
        <v>2808</v>
      </c>
      <c r="L443" s="72">
        <f>VLOOKUP(C443,'New List Prices'!A:B,2,FALSE)</f>
        <v>50.269999999999996</v>
      </c>
      <c r="M443" s="72">
        <f t="shared" si="6"/>
        <v>0</v>
      </c>
      <c r="O443" s="90"/>
    </row>
    <row r="444" spans="1:15" s="35" customFormat="1" ht="15" customHeight="1">
      <c r="A444" s="37" t="s">
        <v>2799</v>
      </c>
      <c r="B444" s="31">
        <v>4</v>
      </c>
      <c r="C444" s="48" t="s">
        <v>2809</v>
      </c>
      <c r="D444" s="73"/>
      <c r="E444" s="37" t="s">
        <v>1536</v>
      </c>
      <c r="F444" s="53">
        <v>4</v>
      </c>
      <c r="G444" s="53">
        <v>72</v>
      </c>
      <c r="H444" s="74">
        <v>4.9329999999999998</v>
      </c>
      <c r="I444" s="25" t="s">
        <v>629</v>
      </c>
      <c r="J444" s="42" t="s">
        <v>2810</v>
      </c>
      <c r="K444" s="42" t="s">
        <v>2811</v>
      </c>
      <c r="L444" s="72">
        <f>VLOOKUP(C444,'New List Prices'!A:B,2,FALSE)</f>
        <v>121.07000000000001</v>
      </c>
      <c r="M444" s="72">
        <f t="shared" si="6"/>
        <v>0</v>
      </c>
      <c r="N444" s="27"/>
      <c r="O444" s="90"/>
    </row>
    <row r="445" spans="1:15">
      <c r="A445" s="33" t="s">
        <v>613</v>
      </c>
      <c r="B445" s="34" t="s">
        <v>614</v>
      </c>
      <c r="C445" s="34" t="s">
        <v>615</v>
      </c>
      <c r="D445" s="73" t="s">
        <v>648</v>
      </c>
      <c r="E445" s="35" t="s">
        <v>616</v>
      </c>
      <c r="F445" s="35" t="s">
        <v>617</v>
      </c>
      <c r="G445" s="35" t="s">
        <v>618</v>
      </c>
      <c r="H445" s="35" t="s">
        <v>619</v>
      </c>
      <c r="I445" s="35" t="s">
        <v>620</v>
      </c>
      <c r="J445" s="36" t="s">
        <v>1676</v>
      </c>
      <c r="K445" s="36" t="s">
        <v>622</v>
      </c>
      <c r="L445" s="36" t="s">
        <v>623</v>
      </c>
      <c r="M445" s="72" t="str">
        <f t="shared" si="6"/>
        <v>Invoice</v>
      </c>
      <c r="O445" s="90"/>
    </row>
    <row r="446" spans="1:15">
      <c r="A446" s="37" t="s">
        <v>2812</v>
      </c>
      <c r="B446" s="31" t="s">
        <v>632</v>
      </c>
      <c r="C446" s="48" t="s">
        <v>2813</v>
      </c>
      <c r="D446" s="73"/>
      <c r="E446" s="37" t="s">
        <v>1550</v>
      </c>
      <c r="F446" s="53">
        <v>10</v>
      </c>
      <c r="G446" s="53">
        <v>1120</v>
      </c>
      <c r="H446" s="74">
        <v>0.55300000000000005</v>
      </c>
      <c r="I446" s="25" t="s">
        <v>629</v>
      </c>
      <c r="J446" s="42" t="s">
        <v>2814</v>
      </c>
      <c r="K446" s="42" t="s">
        <v>2815</v>
      </c>
      <c r="L446" s="72">
        <f>VLOOKUP(C446,'New List Prices'!A:B,2,FALSE)</f>
        <v>18.690000000000001</v>
      </c>
      <c r="M446" s="72">
        <f t="shared" si="6"/>
        <v>0</v>
      </c>
      <c r="O446" s="90"/>
    </row>
    <row r="447" spans="1:15" s="35" customFormat="1" ht="15" customHeight="1">
      <c r="A447" s="37" t="s">
        <v>2812</v>
      </c>
      <c r="B447" s="31">
        <v>2</v>
      </c>
      <c r="C447" s="48" t="s">
        <v>2816</v>
      </c>
      <c r="D447" s="73"/>
      <c r="E447" s="37" t="s">
        <v>1550</v>
      </c>
      <c r="F447" s="53">
        <v>10</v>
      </c>
      <c r="G447" s="53">
        <v>560</v>
      </c>
      <c r="H447" s="74">
        <v>0.876</v>
      </c>
      <c r="I447" s="25" t="s">
        <v>629</v>
      </c>
      <c r="J447" s="42" t="s">
        <v>2817</v>
      </c>
      <c r="K447" s="42" t="s">
        <v>2818</v>
      </c>
      <c r="L447" s="72">
        <f>VLOOKUP(C447,'New List Prices'!A:B,2,FALSE)</f>
        <v>32.519999999999996</v>
      </c>
      <c r="M447" s="72">
        <f t="shared" si="6"/>
        <v>0</v>
      </c>
      <c r="N447" s="27"/>
      <c r="O447" s="90"/>
    </row>
    <row r="448" spans="1:15">
      <c r="A448" s="33" t="s">
        <v>613</v>
      </c>
      <c r="B448" s="34" t="s">
        <v>614</v>
      </c>
      <c r="C448" s="34" t="s">
        <v>615</v>
      </c>
      <c r="D448" s="73" t="s">
        <v>648</v>
      </c>
      <c r="E448" s="35" t="s">
        <v>616</v>
      </c>
      <c r="F448" s="35" t="s">
        <v>617</v>
      </c>
      <c r="G448" s="35" t="s">
        <v>618</v>
      </c>
      <c r="H448" s="35" t="s">
        <v>619</v>
      </c>
      <c r="I448" s="35" t="s">
        <v>620</v>
      </c>
      <c r="J448" s="36" t="s">
        <v>1676</v>
      </c>
      <c r="K448" s="36" t="s">
        <v>622</v>
      </c>
      <c r="L448" s="36" t="s">
        <v>623</v>
      </c>
      <c r="M448" s="72" t="str">
        <f t="shared" si="6"/>
        <v>Invoice</v>
      </c>
      <c r="O448" s="90"/>
    </row>
    <row r="449" spans="1:15">
      <c r="A449" s="37" t="s">
        <v>2819</v>
      </c>
      <c r="B449" s="31" t="s">
        <v>632</v>
      </c>
      <c r="C449" s="48" t="s">
        <v>2820</v>
      </c>
      <c r="D449" s="73"/>
      <c r="E449" s="37" t="s">
        <v>1558</v>
      </c>
      <c r="F449" s="53">
        <v>25</v>
      </c>
      <c r="G449" s="53">
        <v>875</v>
      </c>
      <c r="H449" s="74">
        <v>0.57099999999999995</v>
      </c>
      <c r="I449" s="25" t="s">
        <v>629</v>
      </c>
      <c r="J449" s="42" t="s">
        <v>2821</v>
      </c>
      <c r="K449" s="42" t="s">
        <v>2822</v>
      </c>
      <c r="L449" s="72">
        <f>VLOOKUP(C449,'New List Prices'!A:B,2,FALSE)</f>
        <v>14.57</v>
      </c>
      <c r="M449" s="72">
        <f t="shared" si="6"/>
        <v>0</v>
      </c>
      <c r="O449" s="90"/>
    </row>
    <row r="450" spans="1:15" s="35" customFormat="1" ht="15" customHeight="1">
      <c r="A450" s="37" t="s">
        <v>2819</v>
      </c>
      <c r="B450" s="31">
        <v>2</v>
      </c>
      <c r="C450" s="48" t="s">
        <v>2823</v>
      </c>
      <c r="D450" s="73"/>
      <c r="E450" s="37" t="s">
        <v>1558</v>
      </c>
      <c r="F450" s="53">
        <v>20</v>
      </c>
      <c r="G450" s="53">
        <v>560</v>
      </c>
      <c r="H450" s="74">
        <v>0.94399999999999995</v>
      </c>
      <c r="I450" s="25" t="s">
        <v>629</v>
      </c>
      <c r="J450" s="42" t="s">
        <v>2824</v>
      </c>
      <c r="K450" s="42" t="s">
        <v>2825</v>
      </c>
      <c r="L450" s="72">
        <f>VLOOKUP(C450,'New List Prices'!A:B,2,FALSE)</f>
        <v>33.559999999999995</v>
      </c>
      <c r="M450" s="72">
        <f t="shared" si="6"/>
        <v>0</v>
      </c>
      <c r="N450" s="27"/>
      <c r="O450" s="90"/>
    </row>
    <row r="451" spans="1:15">
      <c r="A451" s="33" t="s">
        <v>613</v>
      </c>
      <c r="B451" s="34" t="s">
        <v>614</v>
      </c>
      <c r="C451" s="34" t="s">
        <v>615</v>
      </c>
      <c r="D451" s="73" t="s">
        <v>648</v>
      </c>
      <c r="E451" s="35" t="s">
        <v>616</v>
      </c>
      <c r="F451" s="35" t="s">
        <v>617</v>
      </c>
      <c r="G451" s="35" t="s">
        <v>618</v>
      </c>
      <c r="H451" s="35" t="s">
        <v>619</v>
      </c>
      <c r="I451" s="35" t="s">
        <v>620</v>
      </c>
      <c r="J451" s="36" t="s">
        <v>1676</v>
      </c>
      <c r="K451" s="36" t="s">
        <v>622</v>
      </c>
      <c r="L451" s="36" t="s">
        <v>623</v>
      </c>
      <c r="M451" s="72" t="str">
        <f t="shared" si="6"/>
        <v>Invoice</v>
      </c>
      <c r="O451" s="90"/>
    </row>
    <row r="452" spans="1:15" s="35" customFormat="1" ht="15" customHeight="1">
      <c r="A452" s="37" t="s">
        <v>2826</v>
      </c>
      <c r="B452" s="31">
        <v>2</v>
      </c>
      <c r="C452" s="48" t="s">
        <v>2827</v>
      </c>
      <c r="D452" s="73"/>
      <c r="E452" s="37" t="s">
        <v>2828</v>
      </c>
      <c r="F452" s="53">
        <v>20</v>
      </c>
      <c r="G452" s="53">
        <v>560</v>
      </c>
      <c r="H452" s="74">
        <v>0.86499999999999999</v>
      </c>
      <c r="I452" s="25" t="s">
        <v>629</v>
      </c>
      <c r="J452" s="42" t="s">
        <v>2829</v>
      </c>
      <c r="K452" s="42" t="s">
        <v>2830</v>
      </c>
      <c r="L452" s="72">
        <f>VLOOKUP(C452,'New List Prices'!A:B,2,FALSE)</f>
        <v>17.64</v>
      </c>
      <c r="M452" s="72">
        <f t="shared" si="6"/>
        <v>0</v>
      </c>
      <c r="N452" s="27"/>
      <c r="O452" s="90"/>
    </row>
    <row r="453" spans="1:15">
      <c r="A453" s="33" t="s">
        <v>613</v>
      </c>
      <c r="B453" s="34" t="s">
        <v>614</v>
      </c>
      <c r="C453" s="34" t="s">
        <v>615</v>
      </c>
      <c r="D453" s="73" t="s">
        <v>648</v>
      </c>
      <c r="E453" s="35" t="s">
        <v>616</v>
      </c>
      <c r="F453" s="35" t="s">
        <v>617</v>
      </c>
      <c r="G453" s="35" t="s">
        <v>618</v>
      </c>
      <c r="H453" s="35" t="s">
        <v>619</v>
      </c>
      <c r="I453" s="35" t="s">
        <v>620</v>
      </c>
      <c r="J453" s="36" t="s">
        <v>1676</v>
      </c>
      <c r="K453" s="36" t="s">
        <v>622</v>
      </c>
      <c r="L453" s="36" t="s">
        <v>623</v>
      </c>
      <c r="M453" s="72" t="str">
        <f t="shared" si="6"/>
        <v>Invoice</v>
      </c>
      <c r="O453" s="90"/>
    </row>
    <row r="454" spans="1:15">
      <c r="A454" s="37" t="s">
        <v>2831</v>
      </c>
      <c r="B454" s="31" t="s">
        <v>1570</v>
      </c>
      <c r="C454" s="48" t="s">
        <v>2832</v>
      </c>
      <c r="D454" s="73"/>
      <c r="E454" s="37" t="s">
        <v>1572</v>
      </c>
      <c r="F454" s="53">
        <v>25</v>
      </c>
      <c r="G454" s="53">
        <v>700</v>
      </c>
      <c r="H454" s="74">
        <v>0.71099999999999997</v>
      </c>
      <c r="I454" s="25" t="s">
        <v>629</v>
      </c>
      <c r="J454" s="42" t="s">
        <v>2833</v>
      </c>
      <c r="K454" s="42" t="s">
        <v>2834</v>
      </c>
      <c r="L454" s="72">
        <f>VLOOKUP(C454,'New List Prices'!A:B,2,FALSE)</f>
        <v>28.610000000000003</v>
      </c>
      <c r="M454" s="72">
        <f t="shared" si="6"/>
        <v>0</v>
      </c>
      <c r="O454" s="90"/>
    </row>
    <row r="455" spans="1:15" s="35" customFormat="1" ht="15" customHeight="1">
      <c r="A455" s="37" t="s">
        <v>2831</v>
      </c>
      <c r="B455" s="31" t="s">
        <v>632</v>
      </c>
      <c r="C455" s="48" t="s">
        <v>2832</v>
      </c>
      <c r="D455" s="73"/>
      <c r="E455" s="37" t="s">
        <v>1572</v>
      </c>
      <c r="F455" s="53">
        <v>25</v>
      </c>
      <c r="G455" s="53">
        <v>700</v>
      </c>
      <c r="H455" s="74">
        <v>0.71099999999999997</v>
      </c>
      <c r="I455" s="25" t="s">
        <v>629</v>
      </c>
      <c r="J455" s="42" t="s">
        <v>2833</v>
      </c>
      <c r="K455" s="42" t="s">
        <v>2834</v>
      </c>
      <c r="L455" s="72">
        <f>VLOOKUP(C455,'New List Prices'!A:B,2,FALSE)</f>
        <v>28.610000000000003</v>
      </c>
      <c r="M455" s="72">
        <f t="shared" si="6"/>
        <v>0</v>
      </c>
      <c r="N455" s="27"/>
      <c r="O455" s="90"/>
    </row>
    <row r="456" spans="1:15">
      <c r="A456" s="33" t="s">
        <v>613</v>
      </c>
      <c r="B456" s="34" t="s">
        <v>614</v>
      </c>
      <c r="C456" s="34" t="s">
        <v>615</v>
      </c>
      <c r="D456" s="73" t="s">
        <v>648</v>
      </c>
      <c r="E456" s="35" t="s">
        <v>616</v>
      </c>
      <c r="F456" s="35" t="s">
        <v>617</v>
      </c>
      <c r="G456" s="35" t="s">
        <v>618</v>
      </c>
      <c r="H456" s="35" t="s">
        <v>619</v>
      </c>
      <c r="I456" s="35" t="s">
        <v>620</v>
      </c>
      <c r="J456" s="36" t="s">
        <v>1676</v>
      </c>
      <c r="K456" s="36" t="s">
        <v>622</v>
      </c>
      <c r="L456" s="36" t="s">
        <v>623</v>
      </c>
      <c r="M456" s="72" t="str">
        <f t="shared" si="6"/>
        <v>Invoice</v>
      </c>
      <c r="O456" s="90"/>
    </row>
    <row r="457" spans="1:15" s="35" customFormat="1" ht="15" customHeight="1">
      <c r="A457" s="37" t="s">
        <v>2835</v>
      </c>
      <c r="B457" s="31" t="s">
        <v>1576</v>
      </c>
      <c r="C457" s="48" t="s">
        <v>2836</v>
      </c>
      <c r="D457" s="73"/>
      <c r="E457" s="37" t="s">
        <v>1578</v>
      </c>
      <c r="F457" s="53">
        <v>15</v>
      </c>
      <c r="G457" s="53">
        <v>420</v>
      </c>
      <c r="H457" s="74">
        <v>1.29</v>
      </c>
      <c r="I457" s="25" t="s">
        <v>629</v>
      </c>
      <c r="J457" s="42" t="s">
        <v>2837</v>
      </c>
      <c r="K457" s="42" t="s">
        <v>2838</v>
      </c>
      <c r="L457" s="72">
        <f>VLOOKUP(C457,'New List Prices'!A:B,2,FALSE)</f>
        <v>47.91</v>
      </c>
      <c r="M457" s="72">
        <f t="shared" si="6"/>
        <v>0</v>
      </c>
      <c r="N457" s="27"/>
      <c r="O457" s="90"/>
    </row>
    <row r="458" spans="1:15">
      <c r="A458" s="33" t="s">
        <v>613</v>
      </c>
      <c r="B458" s="34" t="s">
        <v>614</v>
      </c>
      <c r="C458" s="34" t="s">
        <v>615</v>
      </c>
      <c r="D458" s="73" t="s">
        <v>648</v>
      </c>
      <c r="E458" s="35" t="s">
        <v>616</v>
      </c>
      <c r="F458" s="35" t="s">
        <v>617</v>
      </c>
      <c r="G458" s="35" t="s">
        <v>618</v>
      </c>
      <c r="H458" s="35" t="s">
        <v>619</v>
      </c>
      <c r="I458" s="35" t="s">
        <v>620</v>
      </c>
      <c r="J458" s="36" t="s">
        <v>1676</v>
      </c>
      <c r="K458" s="36" t="s">
        <v>622</v>
      </c>
      <c r="L458" s="36" t="s">
        <v>623</v>
      </c>
      <c r="M458" s="72" t="str">
        <f t="shared" si="6"/>
        <v>Invoice</v>
      </c>
      <c r="O458" s="90"/>
    </row>
    <row r="459" spans="1:15" s="35" customFormat="1" ht="15" customHeight="1">
      <c r="A459" s="37" t="s">
        <v>2839</v>
      </c>
      <c r="B459" s="31" t="s">
        <v>921</v>
      </c>
      <c r="C459" s="48" t="s">
        <v>2840</v>
      </c>
      <c r="D459" s="73"/>
      <c r="E459" s="37" t="s">
        <v>1583</v>
      </c>
      <c r="F459" s="53">
        <v>25</v>
      </c>
      <c r="G459" s="53">
        <v>700</v>
      </c>
      <c r="H459" s="74">
        <v>0.63500000000000001</v>
      </c>
      <c r="I459" s="25" t="s">
        <v>629</v>
      </c>
      <c r="J459" s="42" t="s">
        <v>2841</v>
      </c>
      <c r="K459" s="42" t="s">
        <v>2842</v>
      </c>
      <c r="L459" s="72">
        <f>VLOOKUP(C459,'New List Prices'!A:B,2,FALSE)</f>
        <v>19.350000000000001</v>
      </c>
      <c r="M459" s="72">
        <f t="shared" si="6"/>
        <v>0</v>
      </c>
      <c r="N459" s="27"/>
      <c r="O459" s="90"/>
    </row>
    <row r="460" spans="1:15">
      <c r="A460" s="33" t="s">
        <v>613</v>
      </c>
      <c r="B460" s="34" t="s">
        <v>614</v>
      </c>
      <c r="C460" s="34" t="s">
        <v>615</v>
      </c>
      <c r="D460" s="73" t="s">
        <v>648</v>
      </c>
      <c r="E460" s="35" t="s">
        <v>616</v>
      </c>
      <c r="F460" s="35" t="s">
        <v>617</v>
      </c>
      <c r="G460" s="35" t="s">
        <v>618</v>
      </c>
      <c r="H460" s="35" t="s">
        <v>619</v>
      </c>
      <c r="I460" s="35" t="s">
        <v>620</v>
      </c>
      <c r="J460" s="36" t="s">
        <v>1676</v>
      </c>
      <c r="K460" s="36" t="s">
        <v>622</v>
      </c>
      <c r="L460" s="36" t="s">
        <v>623</v>
      </c>
      <c r="M460" s="72" t="str">
        <f t="shared" si="6"/>
        <v>Invoice</v>
      </c>
      <c r="O460" s="90"/>
    </row>
    <row r="461" spans="1:15" s="35" customFormat="1" ht="15" customHeight="1">
      <c r="A461" s="37" t="s">
        <v>2843</v>
      </c>
      <c r="B461" s="31" t="s">
        <v>684</v>
      </c>
      <c r="C461" s="48" t="s">
        <v>2844</v>
      </c>
      <c r="D461" s="73"/>
      <c r="E461" s="37" t="s">
        <v>1588</v>
      </c>
      <c r="F461" s="53">
        <v>25</v>
      </c>
      <c r="G461" s="53">
        <v>700</v>
      </c>
      <c r="H461" s="74">
        <v>0.76400000000000001</v>
      </c>
      <c r="I461" s="25" t="s">
        <v>629</v>
      </c>
      <c r="J461" s="42" t="s">
        <v>2845</v>
      </c>
      <c r="K461" s="42" t="s">
        <v>2846</v>
      </c>
      <c r="L461" s="72">
        <f>VLOOKUP(C461,'New List Prices'!A:B,2,FALSE)</f>
        <v>20.630000000000003</v>
      </c>
      <c r="M461" s="72">
        <f t="shared" si="6"/>
        <v>0</v>
      </c>
      <c r="N461" s="27"/>
      <c r="O461" s="90"/>
    </row>
    <row r="462" spans="1:15">
      <c r="A462" s="33" t="s">
        <v>613</v>
      </c>
      <c r="B462" s="34" t="s">
        <v>614</v>
      </c>
      <c r="C462" s="34" t="s">
        <v>615</v>
      </c>
      <c r="D462" s="73" t="s">
        <v>648</v>
      </c>
      <c r="E462" s="35" t="s">
        <v>616</v>
      </c>
      <c r="F462" s="35" t="s">
        <v>617</v>
      </c>
      <c r="G462" s="35" t="s">
        <v>618</v>
      </c>
      <c r="H462" s="35" t="s">
        <v>619</v>
      </c>
      <c r="I462" s="35" t="s">
        <v>620</v>
      </c>
      <c r="J462" s="36" t="s">
        <v>1676</v>
      </c>
      <c r="K462" s="36" t="s">
        <v>622</v>
      </c>
      <c r="L462" s="36" t="s">
        <v>623</v>
      </c>
      <c r="M462" s="72" t="str">
        <f t="shared" si="6"/>
        <v>Invoice</v>
      </c>
      <c r="O462" s="90"/>
    </row>
    <row r="463" spans="1:15">
      <c r="A463" s="37" t="s">
        <v>2847</v>
      </c>
      <c r="B463" s="31" t="s">
        <v>684</v>
      </c>
      <c r="C463" s="48" t="s">
        <v>2848</v>
      </c>
      <c r="D463" s="73"/>
      <c r="E463" s="37" t="s">
        <v>1593</v>
      </c>
      <c r="F463" s="53">
        <v>25</v>
      </c>
      <c r="G463" s="53">
        <v>700</v>
      </c>
      <c r="H463" s="74">
        <v>0.76300000000000001</v>
      </c>
      <c r="I463" s="25" t="s">
        <v>629</v>
      </c>
      <c r="J463" s="42" t="s">
        <v>2849</v>
      </c>
      <c r="K463" s="42" t="s">
        <v>2850</v>
      </c>
      <c r="L463" s="72">
        <f>VLOOKUP(C463,'New List Prices'!A:B,2,FALSE)</f>
        <v>15.86</v>
      </c>
      <c r="M463" s="72">
        <f t="shared" si="6"/>
        <v>0</v>
      </c>
      <c r="O463" s="90"/>
    </row>
    <row r="464" spans="1:15" s="35" customFormat="1" ht="15" customHeight="1">
      <c r="A464" s="37" t="s">
        <v>2847</v>
      </c>
      <c r="B464" s="31" t="s">
        <v>921</v>
      </c>
      <c r="C464" s="48" t="s">
        <v>2851</v>
      </c>
      <c r="D464" s="73"/>
      <c r="E464" s="37" t="s">
        <v>1593</v>
      </c>
      <c r="F464" s="53">
        <v>25</v>
      </c>
      <c r="G464" s="53">
        <v>700</v>
      </c>
      <c r="H464" s="74">
        <v>0.72499999999999998</v>
      </c>
      <c r="I464" s="25" t="s">
        <v>629</v>
      </c>
      <c r="J464" s="42" t="s">
        <v>2852</v>
      </c>
      <c r="K464" s="42" t="s">
        <v>2853</v>
      </c>
      <c r="L464" s="72">
        <f>VLOOKUP(C464,'New List Prices'!A:B,2,FALSE)</f>
        <v>28.430000000000003</v>
      </c>
      <c r="M464" s="72">
        <f t="shared" si="6"/>
        <v>0</v>
      </c>
      <c r="N464" s="27"/>
      <c r="O464" s="90"/>
    </row>
    <row r="465" spans="1:15">
      <c r="A465" s="33" t="s">
        <v>613</v>
      </c>
      <c r="B465" s="34" t="s">
        <v>614</v>
      </c>
      <c r="C465" s="34" t="s">
        <v>615</v>
      </c>
      <c r="D465" s="73" t="s">
        <v>648</v>
      </c>
      <c r="E465" s="35" t="s">
        <v>616</v>
      </c>
      <c r="F465" s="35" t="s">
        <v>617</v>
      </c>
      <c r="G465" s="35" t="s">
        <v>618</v>
      </c>
      <c r="H465" s="35" t="s">
        <v>619</v>
      </c>
      <c r="I465" s="35" t="s">
        <v>620</v>
      </c>
      <c r="J465" s="36" t="s">
        <v>1676</v>
      </c>
      <c r="K465" s="36" t="s">
        <v>622</v>
      </c>
      <c r="L465" s="36" t="s">
        <v>623</v>
      </c>
      <c r="M465" s="72" t="str">
        <f t="shared" si="6"/>
        <v>Invoice</v>
      </c>
      <c r="O465" s="90"/>
    </row>
    <row r="466" spans="1:15" s="35" customFormat="1" ht="15" customHeight="1">
      <c r="A466" s="37" t="s">
        <v>2854</v>
      </c>
      <c r="B466" s="31" t="s">
        <v>684</v>
      </c>
      <c r="C466" s="48" t="s">
        <v>2855</v>
      </c>
      <c r="D466" s="73"/>
      <c r="E466" s="37" t="s">
        <v>1598</v>
      </c>
      <c r="F466" s="53">
        <v>25</v>
      </c>
      <c r="G466" s="53">
        <v>875</v>
      </c>
      <c r="H466" s="74">
        <v>0.71</v>
      </c>
      <c r="I466" s="25" t="s">
        <v>629</v>
      </c>
      <c r="J466" s="42" t="s">
        <v>2856</v>
      </c>
      <c r="K466" s="42" t="s">
        <v>2857</v>
      </c>
      <c r="L466" s="72">
        <f>VLOOKUP(C466,'New List Prices'!A:B,2,FALSE)</f>
        <v>18.64</v>
      </c>
      <c r="M466" s="72">
        <f t="shared" si="6"/>
        <v>0</v>
      </c>
      <c r="N466" s="27"/>
      <c r="O466" s="90"/>
    </row>
    <row r="467" spans="1:15">
      <c r="A467" s="33" t="s">
        <v>613</v>
      </c>
      <c r="B467" s="34" t="s">
        <v>614</v>
      </c>
      <c r="C467" s="34" t="s">
        <v>615</v>
      </c>
      <c r="D467" s="73" t="s">
        <v>648</v>
      </c>
      <c r="E467" s="35" t="s">
        <v>616</v>
      </c>
      <c r="F467" s="35" t="s">
        <v>617</v>
      </c>
      <c r="G467" s="35" t="s">
        <v>618</v>
      </c>
      <c r="H467" s="35" t="s">
        <v>619</v>
      </c>
      <c r="I467" s="35" t="s">
        <v>620</v>
      </c>
      <c r="J467" s="36" t="s">
        <v>1676</v>
      </c>
      <c r="K467" s="36" t="s">
        <v>622</v>
      </c>
      <c r="L467" s="36" t="s">
        <v>623</v>
      </c>
      <c r="M467" s="72" t="str">
        <f t="shared" ref="M467:M481" si="7">IF(C467="Part Number","Invoice",ROUND(L467*$B$17,4))</f>
        <v>Invoice</v>
      </c>
      <c r="O467" s="90"/>
    </row>
    <row r="468" spans="1:15">
      <c r="A468" s="37" t="s">
        <v>2858</v>
      </c>
      <c r="B468" s="31" t="s">
        <v>684</v>
      </c>
      <c r="C468" s="48" t="s">
        <v>2859</v>
      </c>
      <c r="D468" s="73"/>
      <c r="E468" s="37" t="s">
        <v>1618</v>
      </c>
      <c r="F468" s="53">
        <v>25</v>
      </c>
      <c r="G468" s="53">
        <v>700</v>
      </c>
      <c r="H468" s="74">
        <v>0.82699999999999996</v>
      </c>
      <c r="I468" s="25" t="s">
        <v>629</v>
      </c>
      <c r="J468" s="42" t="s">
        <v>2860</v>
      </c>
      <c r="K468" s="42" t="s">
        <v>2861</v>
      </c>
      <c r="L468" s="72">
        <f>VLOOKUP(C468,'New List Prices'!A:B,2,FALSE)</f>
        <v>42.86</v>
      </c>
      <c r="M468" s="72">
        <f t="shared" si="7"/>
        <v>0</v>
      </c>
      <c r="O468" s="90"/>
    </row>
    <row r="469" spans="1:15" s="35" customFormat="1" ht="15" customHeight="1">
      <c r="A469" s="37" t="s">
        <v>2858</v>
      </c>
      <c r="B469" s="31" t="s">
        <v>921</v>
      </c>
      <c r="C469" s="48" t="s">
        <v>2862</v>
      </c>
      <c r="D469" s="73"/>
      <c r="E469" s="37" t="s">
        <v>1618</v>
      </c>
      <c r="F469" s="53">
        <v>25</v>
      </c>
      <c r="G469" s="53">
        <v>700</v>
      </c>
      <c r="H469" s="74">
        <v>0.70299999999999996</v>
      </c>
      <c r="I469" s="25" t="s">
        <v>629</v>
      </c>
      <c r="J469" s="42" t="s">
        <v>2863</v>
      </c>
      <c r="K469" s="42" t="s">
        <v>2864</v>
      </c>
      <c r="L469" s="72">
        <f>VLOOKUP(C469,'New List Prices'!A:B,2,FALSE)</f>
        <v>44.47</v>
      </c>
      <c r="M469" s="72">
        <f t="shared" si="7"/>
        <v>0</v>
      </c>
      <c r="N469" s="27"/>
      <c r="O469" s="90"/>
    </row>
    <row r="470" spans="1:15">
      <c r="A470" s="33" t="s">
        <v>613</v>
      </c>
      <c r="B470" s="34" t="s">
        <v>614</v>
      </c>
      <c r="C470" s="34" t="s">
        <v>615</v>
      </c>
      <c r="D470" s="73" t="s">
        <v>648</v>
      </c>
      <c r="E470" s="35" t="s">
        <v>616</v>
      </c>
      <c r="F470" s="35" t="s">
        <v>617</v>
      </c>
      <c r="G470" s="35" t="s">
        <v>618</v>
      </c>
      <c r="H470" s="35" t="s">
        <v>619</v>
      </c>
      <c r="I470" s="35" t="s">
        <v>620</v>
      </c>
      <c r="J470" s="36" t="s">
        <v>1676</v>
      </c>
      <c r="K470" s="36" t="s">
        <v>622</v>
      </c>
      <c r="L470" s="36" t="s">
        <v>623</v>
      </c>
      <c r="M470" s="72" t="str">
        <f t="shared" si="7"/>
        <v>Invoice</v>
      </c>
      <c r="O470" s="90"/>
    </row>
    <row r="471" spans="1:15">
      <c r="A471" s="37" t="s">
        <v>2865</v>
      </c>
      <c r="B471" s="31" t="s">
        <v>684</v>
      </c>
      <c r="C471" s="48" t="s">
        <v>2866</v>
      </c>
      <c r="D471" s="73"/>
      <c r="E471" s="37" t="s">
        <v>1626</v>
      </c>
      <c r="F471" s="53">
        <v>25</v>
      </c>
      <c r="G471" s="53">
        <v>875</v>
      </c>
      <c r="H471" s="74">
        <v>0.76300000000000001</v>
      </c>
      <c r="I471" s="25" t="s">
        <v>629</v>
      </c>
      <c r="J471" s="42" t="s">
        <v>2867</v>
      </c>
      <c r="K471" s="42" t="s">
        <v>2868</v>
      </c>
      <c r="L471" s="72">
        <f>VLOOKUP(C471,'New List Prices'!A:B,2,FALSE)</f>
        <v>35.65</v>
      </c>
      <c r="M471" s="72">
        <f t="shared" si="7"/>
        <v>0</v>
      </c>
      <c r="O471" s="90"/>
    </row>
    <row r="472" spans="1:15" s="35" customFormat="1" ht="15" customHeight="1">
      <c r="A472" s="37" t="s">
        <v>2865</v>
      </c>
      <c r="B472" s="31" t="s">
        <v>921</v>
      </c>
      <c r="C472" s="48" t="s">
        <v>2869</v>
      </c>
      <c r="D472" s="73"/>
      <c r="E472" s="37" t="s">
        <v>1626</v>
      </c>
      <c r="F472" s="53">
        <v>25</v>
      </c>
      <c r="G472" s="53">
        <v>700</v>
      </c>
      <c r="H472" s="74">
        <v>0.81299999999999994</v>
      </c>
      <c r="I472" s="25" t="s">
        <v>629</v>
      </c>
      <c r="J472" s="42" t="s">
        <v>2870</v>
      </c>
      <c r="K472" s="42" t="s">
        <v>2871</v>
      </c>
      <c r="L472" s="72">
        <f>VLOOKUP(C472,'New List Prices'!A:B,2,FALSE)</f>
        <v>49.98</v>
      </c>
      <c r="M472" s="72">
        <f t="shared" si="7"/>
        <v>0</v>
      </c>
      <c r="N472" s="27"/>
      <c r="O472" s="90"/>
    </row>
    <row r="473" spans="1:15">
      <c r="A473" s="33" t="s">
        <v>613</v>
      </c>
      <c r="B473" s="34" t="s">
        <v>614</v>
      </c>
      <c r="C473" s="34" t="s">
        <v>615</v>
      </c>
      <c r="D473" s="73" t="s">
        <v>648</v>
      </c>
      <c r="E473" s="35" t="s">
        <v>616</v>
      </c>
      <c r="F473" s="35" t="s">
        <v>617</v>
      </c>
      <c r="G473" s="35" t="s">
        <v>618</v>
      </c>
      <c r="H473" s="35" t="s">
        <v>619</v>
      </c>
      <c r="I473" s="35" t="s">
        <v>620</v>
      </c>
      <c r="J473" s="36" t="s">
        <v>1676</v>
      </c>
      <c r="K473" s="36" t="s">
        <v>622</v>
      </c>
      <c r="L473" s="36" t="s">
        <v>623</v>
      </c>
      <c r="M473" s="72" t="str">
        <f t="shared" si="7"/>
        <v>Invoice</v>
      </c>
      <c r="O473" s="90"/>
    </row>
    <row r="474" spans="1:15">
      <c r="A474" s="37" t="s">
        <v>2872</v>
      </c>
      <c r="B474" s="31" t="s">
        <v>684</v>
      </c>
      <c r="C474" s="48" t="s">
        <v>2873</v>
      </c>
      <c r="D474" s="73"/>
      <c r="E474" s="37" t="s">
        <v>2874</v>
      </c>
      <c r="F474" s="53">
        <v>25</v>
      </c>
      <c r="G474" s="53">
        <v>875</v>
      </c>
      <c r="H474" s="74">
        <v>0.72099999999999997</v>
      </c>
      <c r="I474" s="25" t="s">
        <v>629</v>
      </c>
      <c r="J474" s="42" t="s">
        <v>2875</v>
      </c>
      <c r="K474" s="42" t="s">
        <v>2876</v>
      </c>
      <c r="L474" s="72">
        <f>VLOOKUP(C474,'New List Prices'!A:B,2,FALSE)</f>
        <v>60.18</v>
      </c>
      <c r="M474" s="72">
        <f t="shared" si="7"/>
        <v>0</v>
      </c>
      <c r="O474" s="90"/>
    </row>
    <row r="475" spans="1:15" s="35" customFormat="1" ht="15" customHeight="1">
      <c r="A475" s="37" t="s">
        <v>2872</v>
      </c>
      <c r="B475" s="31" t="s">
        <v>921</v>
      </c>
      <c r="C475" s="48" t="s">
        <v>2877</v>
      </c>
      <c r="D475" s="73"/>
      <c r="E475" s="37" t="s">
        <v>2874</v>
      </c>
      <c r="F475" s="53">
        <v>25</v>
      </c>
      <c r="G475" s="53">
        <v>700</v>
      </c>
      <c r="H475" s="74">
        <v>0.69699999999999995</v>
      </c>
      <c r="I475" s="25" t="s">
        <v>629</v>
      </c>
      <c r="J475" s="42" t="s">
        <v>2878</v>
      </c>
      <c r="K475" s="42" t="s">
        <v>2879</v>
      </c>
      <c r="L475" s="72">
        <f>VLOOKUP(C475,'New List Prices'!A:B,2,FALSE)</f>
        <v>70.45</v>
      </c>
      <c r="M475" s="72">
        <f t="shared" si="7"/>
        <v>0</v>
      </c>
      <c r="N475" s="27"/>
      <c r="O475" s="90"/>
    </row>
    <row r="476" spans="1:15">
      <c r="A476" s="33" t="s">
        <v>613</v>
      </c>
      <c r="B476" s="34" t="s">
        <v>614</v>
      </c>
      <c r="C476" s="34" t="s">
        <v>615</v>
      </c>
      <c r="D476" s="73" t="s">
        <v>648</v>
      </c>
      <c r="E476" s="35" t="s">
        <v>616</v>
      </c>
      <c r="F476" s="35" t="s">
        <v>617</v>
      </c>
      <c r="G476" s="35" t="s">
        <v>618</v>
      </c>
      <c r="H476" s="35" t="s">
        <v>619</v>
      </c>
      <c r="I476" s="35" t="s">
        <v>620</v>
      </c>
      <c r="J476" s="36" t="s">
        <v>1676</v>
      </c>
      <c r="K476" s="36" t="s">
        <v>622</v>
      </c>
      <c r="L476" s="36" t="s">
        <v>623</v>
      </c>
      <c r="M476" s="72" t="str">
        <f t="shared" si="7"/>
        <v>Invoice</v>
      </c>
      <c r="O476" s="90"/>
    </row>
    <row r="477" spans="1:15" s="35" customFormat="1" ht="15" customHeight="1">
      <c r="A477" s="37" t="s">
        <v>2880</v>
      </c>
      <c r="B477" s="31" t="s">
        <v>1638</v>
      </c>
      <c r="C477" s="48" t="s">
        <v>2881</v>
      </c>
      <c r="D477" s="73"/>
      <c r="E477" s="37" t="s">
        <v>1640</v>
      </c>
      <c r="F477" s="53">
        <v>25</v>
      </c>
      <c r="G477" s="53">
        <v>875</v>
      </c>
      <c r="H477" s="74">
        <v>0.65</v>
      </c>
      <c r="I477" s="25" t="s">
        <v>629</v>
      </c>
      <c r="J477" s="42" t="s">
        <v>2882</v>
      </c>
      <c r="K477" s="42" t="s">
        <v>2883</v>
      </c>
      <c r="L477" s="72">
        <f>VLOOKUP(C477,'New List Prices'!A:B,2,FALSE)</f>
        <v>24.990000000000002</v>
      </c>
      <c r="M477" s="72">
        <f t="shared" si="7"/>
        <v>0</v>
      </c>
      <c r="N477" s="27"/>
      <c r="O477" s="90"/>
    </row>
    <row r="478" spans="1:15">
      <c r="A478" s="33" t="s">
        <v>613</v>
      </c>
      <c r="B478" s="34" t="s">
        <v>614</v>
      </c>
      <c r="C478" s="34" t="s">
        <v>615</v>
      </c>
      <c r="D478" s="73" t="s">
        <v>648</v>
      </c>
      <c r="E478" s="35" t="s">
        <v>616</v>
      </c>
      <c r="F478" s="35" t="s">
        <v>617</v>
      </c>
      <c r="G478" s="35" t="s">
        <v>618</v>
      </c>
      <c r="H478" s="35" t="s">
        <v>619</v>
      </c>
      <c r="I478" s="35" t="s">
        <v>620</v>
      </c>
      <c r="J478" s="36" t="s">
        <v>1676</v>
      </c>
      <c r="K478" s="36" t="s">
        <v>622</v>
      </c>
      <c r="L478" s="36" t="s">
        <v>623</v>
      </c>
      <c r="M478" s="72" t="str">
        <f t="shared" si="7"/>
        <v>Invoice</v>
      </c>
      <c r="O478" s="90"/>
    </row>
    <row r="479" spans="1:15" s="35" customFormat="1" ht="15" customHeight="1">
      <c r="A479" s="37" t="s">
        <v>2884</v>
      </c>
      <c r="B479" s="31" t="s">
        <v>1638</v>
      </c>
      <c r="C479" s="48" t="s">
        <v>2885</v>
      </c>
      <c r="D479" s="73"/>
      <c r="E479" s="37" t="s">
        <v>2886</v>
      </c>
      <c r="F479" s="53">
        <v>25</v>
      </c>
      <c r="G479" s="53">
        <v>875</v>
      </c>
      <c r="H479" s="74">
        <v>0.61899999999999999</v>
      </c>
      <c r="I479" s="25" t="s">
        <v>629</v>
      </c>
      <c r="J479" s="42" t="s">
        <v>2887</v>
      </c>
      <c r="K479" s="42" t="s">
        <v>2888</v>
      </c>
      <c r="L479" s="72">
        <f>VLOOKUP(C479,'New List Prices'!A:B,2,FALSE)</f>
        <v>25.37</v>
      </c>
      <c r="M479" s="72">
        <f t="shared" si="7"/>
        <v>0</v>
      </c>
      <c r="N479" s="27"/>
      <c r="O479" s="90"/>
    </row>
    <row r="480" spans="1:15">
      <c r="A480" s="33" t="s">
        <v>613</v>
      </c>
      <c r="B480" s="34" t="s">
        <v>614</v>
      </c>
      <c r="C480" s="34" t="s">
        <v>615</v>
      </c>
      <c r="D480" s="73" t="s">
        <v>648</v>
      </c>
      <c r="E480" s="35" t="s">
        <v>616</v>
      </c>
      <c r="F480" s="35" t="s">
        <v>617</v>
      </c>
      <c r="G480" s="35" t="s">
        <v>618</v>
      </c>
      <c r="H480" s="35" t="s">
        <v>619</v>
      </c>
      <c r="I480" s="35" t="s">
        <v>620</v>
      </c>
      <c r="J480" s="36" t="s">
        <v>1676</v>
      </c>
      <c r="K480" s="36" t="s">
        <v>622</v>
      </c>
      <c r="L480" s="36" t="s">
        <v>623</v>
      </c>
      <c r="M480" s="72" t="str">
        <f t="shared" si="7"/>
        <v>Invoice</v>
      </c>
      <c r="O480" s="90"/>
    </row>
    <row r="481" spans="1:15" s="35" customFormat="1" ht="15" customHeight="1">
      <c r="A481" s="37" t="s">
        <v>2889</v>
      </c>
      <c r="B481" s="31" t="s">
        <v>684</v>
      </c>
      <c r="C481" s="48" t="s">
        <v>2890</v>
      </c>
      <c r="D481" s="73"/>
      <c r="E481" s="37" t="s">
        <v>2891</v>
      </c>
      <c r="F481" s="53">
        <v>15</v>
      </c>
      <c r="G481" s="53">
        <v>525</v>
      </c>
      <c r="H481" s="74">
        <v>1.1399999999999999</v>
      </c>
      <c r="I481" s="25" t="s">
        <v>629</v>
      </c>
      <c r="J481" s="42" t="s">
        <v>2892</v>
      </c>
      <c r="K481" s="42" t="s">
        <v>2893</v>
      </c>
      <c r="L481" s="72">
        <f>VLOOKUP(C481,'New List Prices'!A:B,2,FALSE)</f>
        <v>51.059999999999995</v>
      </c>
      <c r="M481" s="72">
        <f t="shared" si="7"/>
        <v>0</v>
      </c>
      <c r="N481" s="27"/>
      <c r="O481" s="90"/>
    </row>
    <row r="483" spans="1:15">
      <c r="A483" s="50"/>
    </row>
    <row r="484" spans="1:15">
      <c r="A484" s="51"/>
    </row>
  </sheetData>
  <autoFilter ref="A19:M481" xr:uid="{00000000-0009-0000-0000-000002000000}"/>
  <mergeCells count="5">
    <mergeCell ref="A14:C14"/>
    <mergeCell ref="A15:C15"/>
    <mergeCell ref="A7:D7"/>
    <mergeCell ref="A9:D9"/>
    <mergeCell ref="A10:C10"/>
  </mergeCells>
  <conditionalFormatting sqref="D20:D481">
    <cfRule type="cellIs" dxfId="2" priority="3" stopIfTrue="1" operator="equal">
      <formula>"X"</formula>
    </cfRule>
  </conditionalFormatting>
  <conditionalFormatting sqref="M19:M481">
    <cfRule type="cellIs" dxfId="1" priority="2" stopIfTrue="1" operator="equal">
      <formula>"Invoice"</formula>
    </cfRule>
  </conditionalFormatting>
  <conditionalFormatting sqref="L20:L27 L29:L34 L36:L41 L43:L44 L46:L47 L49:L51 L53:L54 L56:L58 L60 L62:L65 L67:L68 L70:L74 L76 L78:L82 L84:L88 L90:L96 L98:L99 L101 L103:L108 L110:L112 L114:L117 L119 L121:L126 L128:L130 L132 L134:L135 L137:L141 L143:L144 L146:L148 L150:L151 L153:L157 L159:L162 L164:L165 L167:L173 L175 L177:L178 L180:L185 L187:L189 L191:L195 L197 L199 L201:L204 L206 L208 L210:L213 L215:L218 L220:L226 L228:L234 L236:L240 L242:L246 L248:L251 L253 L255 L257 L259:L261 L263:L265 L267:L273 L275:L283 L285:L288 L290:L293 L295:L297 L299:L301 L303:L304 L306:L309 L311:L315 L317:L318 L320 L322:L325 L327:L330 L332:L336 L338:L340 L342 L344:L345 L347 L349:L352 L354:L357 L359:L364 L366:L367 L369:L371 L373:L378 L380 L382 L384:L390 L392:L403 L405:L408 L410:L413 L415:L419 L421 L423:L428 L430:L431 L433:L434 L436:L439 L441:L444 L446:L447 L449:L450 L452 L454:L455 L457 L459 L461 L463:L464 L466 L468:L469 L471:L472 L474:L475 L477 L479 L481">
    <cfRule type="cellIs" dxfId="0" priority="1" stopIfTrue="1" operator="equal">
      <formula>"Invoice"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5C9B-15A9-4C2E-B129-479A4D0A0570}">
  <dimension ref="A1:B828"/>
  <sheetViews>
    <sheetView topLeftCell="A814" workbookViewId="0">
      <selection activeCell="A834" sqref="A834"/>
    </sheetView>
  </sheetViews>
  <sheetFormatPr defaultRowHeight="15"/>
  <cols>
    <col min="1" max="1" width="12.28515625" bestFit="1" customWidth="1"/>
    <col min="2" max="2" width="8.85546875" bestFit="1" customWidth="1"/>
  </cols>
  <sheetData>
    <row r="1" spans="1:2">
      <c r="A1" t="s">
        <v>2907</v>
      </c>
      <c r="B1" t="s">
        <v>2909</v>
      </c>
    </row>
    <row r="2" spans="1:2">
      <c r="A2" t="s">
        <v>13</v>
      </c>
      <c r="B2">
        <v>1</v>
      </c>
    </row>
    <row r="3" spans="1:2">
      <c r="A3" t="s">
        <v>17</v>
      </c>
      <c r="B3">
        <v>1.1399999999999999</v>
      </c>
    </row>
    <row r="4" spans="1:2">
      <c r="A4" t="s">
        <v>20</v>
      </c>
      <c r="B4">
        <v>2.1399999999999997</v>
      </c>
    </row>
    <row r="5" spans="1:2">
      <c r="A5" t="s">
        <v>23</v>
      </c>
      <c r="B5">
        <v>3.3499999999999996</v>
      </c>
    </row>
    <row r="6" spans="1:2">
      <c r="A6" t="s">
        <v>26</v>
      </c>
      <c r="B6">
        <v>4.05</v>
      </c>
    </row>
    <row r="7" spans="1:2">
      <c r="A7" t="s">
        <v>29</v>
      </c>
      <c r="B7">
        <v>5.87</v>
      </c>
    </row>
    <row r="8" spans="1:2">
      <c r="A8" t="s">
        <v>32</v>
      </c>
      <c r="B8">
        <v>19.360000000000003</v>
      </c>
    </row>
    <row r="9" spans="1:2">
      <c r="A9" t="s">
        <v>35</v>
      </c>
      <c r="B9">
        <v>25.450000000000003</v>
      </c>
    </row>
    <row r="10" spans="1:2">
      <c r="A10" t="s">
        <v>38</v>
      </c>
      <c r="B10">
        <v>46.04</v>
      </c>
    </row>
    <row r="11" spans="1:2">
      <c r="A11" t="s">
        <v>41</v>
      </c>
      <c r="B11">
        <v>154.94999999999999</v>
      </c>
    </row>
    <row r="12" spans="1:2">
      <c r="A12" t="s">
        <v>44</v>
      </c>
      <c r="B12">
        <v>1.25</v>
      </c>
    </row>
    <row r="13" spans="1:2">
      <c r="A13" t="s">
        <v>47</v>
      </c>
      <c r="B13">
        <v>2.2699999999999996</v>
      </c>
    </row>
    <row r="14" spans="1:2">
      <c r="A14" t="s">
        <v>50</v>
      </c>
      <c r="B14">
        <v>2.46</v>
      </c>
    </row>
    <row r="15" spans="1:2">
      <c r="A15" t="s">
        <v>53</v>
      </c>
      <c r="B15">
        <v>3.65</v>
      </c>
    </row>
    <row r="16" spans="1:2">
      <c r="A16" t="s">
        <v>56</v>
      </c>
      <c r="B16">
        <v>3.88</v>
      </c>
    </row>
    <row r="17" spans="1:2">
      <c r="A17" t="s">
        <v>59</v>
      </c>
      <c r="B17">
        <v>6.3999999999999995</v>
      </c>
    </row>
    <row r="18" spans="1:2">
      <c r="A18" t="s">
        <v>62</v>
      </c>
      <c r="B18">
        <v>6.3999999999999995</v>
      </c>
    </row>
    <row r="19" spans="1:2">
      <c r="A19" t="s">
        <v>65</v>
      </c>
      <c r="B19">
        <v>6.3199999999999994</v>
      </c>
    </row>
    <row r="20" spans="1:2">
      <c r="A20" t="s">
        <v>68</v>
      </c>
      <c r="B20">
        <v>1.33</v>
      </c>
    </row>
    <row r="21" spans="1:2">
      <c r="A21" t="s">
        <v>71</v>
      </c>
      <c r="B21">
        <v>2.0299999999999998</v>
      </c>
    </row>
    <row r="22" spans="1:2">
      <c r="A22" t="s">
        <v>74</v>
      </c>
      <c r="B22">
        <v>3.8</v>
      </c>
    </row>
    <row r="23" spans="1:2">
      <c r="A23" t="s">
        <v>77</v>
      </c>
      <c r="B23">
        <v>6</v>
      </c>
    </row>
    <row r="24" spans="1:2">
      <c r="A24" t="s">
        <v>80</v>
      </c>
      <c r="B24">
        <v>1.75</v>
      </c>
    </row>
    <row r="25" spans="1:2">
      <c r="A25" t="s">
        <v>83</v>
      </c>
      <c r="B25">
        <v>2.63</v>
      </c>
    </row>
    <row r="26" spans="1:2">
      <c r="A26" t="s">
        <v>86</v>
      </c>
      <c r="B26">
        <v>3.78</v>
      </c>
    </row>
    <row r="27" spans="1:2">
      <c r="A27" t="s">
        <v>89</v>
      </c>
      <c r="B27">
        <v>6.29</v>
      </c>
    </row>
    <row r="28" spans="1:2">
      <c r="A28" t="s">
        <v>92</v>
      </c>
      <c r="B28">
        <v>6.29</v>
      </c>
    </row>
    <row r="29" spans="1:2">
      <c r="A29" t="s">
        <v>95</v>
      </c>
      <c r="B29">
        <v>7.79</v>
      </c>
    </row>
    <row r="30" spans="1:2">
      <c r="A30" t="s">
        <v>98</v>
      </c>
      <c r="B30">
        <v>3.3499999999999996</v>
      </c>
    </row>
    <row r="31" spans="1:2">
      <c r="A31" t="s">
        <v>104</v>
      </c>
      <c r="B31">
        <v>6.1499999999999995</v>
      </c>
    </row>
    <row r="32" spans="1:2">
      <c r="A32" t="s">
        <v>107</v>
      </c>
      <c r="B32">
        <v>9.65</v>
      </c>
    </row>
    <row r="33" spans="1:2">
      <c r="A33" t="s">
        <v>110</v>
      </c>
      <c r="B33">
        <v>0.8</v>
      </c>
    </row>
    <row r="34" spans="1:2">
      <c r="A34" t="s">
        <v>113</v>
      </c>
      <c r="B34">
        <v>0.89</v>
      </c>
    </row>
    <row r="35" spans="1:2">
      <c r="A35" t="s">
        <v>116</v>
      </c>
      <c r="B35">
        <v>1.62</v>
      </c>
    </row>
    <row r="36" spans="1:2">
      <c r="A36" t="s">
        <v>119</v>
      </c>
      <c r="B36">
        <v>2.82</v>
      </c>
    </row>
    <row r="37" spans="1:2">
      <c r="A37" t="s">
        <v>122</v>
      </c>
      <c r="B37">
        <v>3.05</v>
      </c>
    </row>
    <row r="38" spans="1:2">
      <c r="A38" t="s">
        <v>125</v>
      </c>
      <c r="B38">
        <v>4.79</v>
      </c>
    </row>
    <row r="39" spans="1:2">
      <c r="A39" t="s">
        <v>128</v>
      </c>
      <c r="B39">
        <v>14.51</v>
      </c>
    </row>
    <row r="40" spans="1:2">
      <c r="A40" t="s">
        <v>131</v>
      </c>
      <c r="B40">
        <v>17.350000000000001</v>
      </c>
    </row>
    <row r="41" spans="1:2">
      <c r="A41" t="s">
        <v>134</v>
      </c>
      <c r="B41">
        <v>31.01</v>
      </c>
    </row>
    <row r="42" spans="1:2">
      <c r="A42" t="s">
        <v>137</v>
      </c>
      <c r="B42">
        <v>98.63000000000001</v>
      </c>
    </row>
    <row r="43" spans="1:2">
      <c r="A43" t="s">
        <v>140</v>
      </c>
      <c r="B43">
        <v>1.61</v>
      </c>
    </row>
    <row r="44" spans="1:2">
      <c r="A44" t="s">
        <v>143</v>
      </c>
      <c r="B44">
        <v>2.3899999999999997</v>
      </c>
    </row>
    <row r="45" spans="1:2">
      <c r="A45" t="s">
        <v>146</v>
      </c>
      <c r="B45">
        <v>2.84</v>
      </c>
    </row>
    <row r="46" spans="1:2">
      <c r="A46" t="s">
        <v>149</v>
      </c>
      <c r="B46">
        <v>1</v>
      </c>
    </row>
    <row r="47" spans="1:2">
      <c r="A47" t="s">
        <v>152</v>
      </c>
      <c r="B47">
        <v>1.1399999999999999</v>
      </c>
    </row>
    <row r="48" spans="1:2">
      <c r="A48" t="s">
        <v>155</v>
      </c>
      <c r="B48">
        <v>2.1599999999999997</v>
      </c>
    </row>
    <row r="49" spans="1:2">
      <c r="A49" t="s">
        <v>158</v>
      </c>
      <c r="B49">
        <v>3.38</v>
      </c>
    </row>
    <row r="50" spans="1:2">
      <c r="A50" t="s">
        <v>161</v>
      </c>
      <c r="B50">
        <v>3.9899999999999998</v>
      </c>
    </row>
    <row r="51" spans="1:2">
      <c r="A51" t="s">
        <v>164</v>
      </c>
      <c r="B51">
        <v>10.25</v>
      </c>
    </row>
    <row r="52" spans="1:2">
      <c r="A52" t="s">
        <v>167</v>
      </c>
      <c r="B52">
        <v>1.2</v>
      </c>
    </row>
    <row r="53" spans="1:2">
      <c r="A53" t="s">
        <v>170</v>
      </c>
      <c r="B53">
        <v>3.0999999999999996</v>
      </c>
    </row>
    <row r="54" spans="1:2">
      <c r="A54" t="s">
        <v>173</v>
      </c>
      <c r="B54">
        <v>3.26</v>
      </c>
    </row>
    <row r="55" spans="1:2">
      <c r="A55" t="s">
        <v>176</v>
      </c>
      <c r="B55">
        <v>1.92</v>
      </c>
    </row>
    <row r="56" spans="1:2">
      <c r="A56" t="s">
        <v>179</v>
      </c>
      <c r="B56">
        <v>2.84</v>
      </c>
    </row>
    <row r="57" spans="1:2">
      <c r="A57" t="s">
        <v>182</v>
      </c>
      <c r="B57">
        <v>2.2599999999999998</v>
      </c>
    </row>
    <row r="58" spans="1:2">
      <c r="A58" t="s">
        <v>185</v>
      </c>
      <c r="B58">
        <v>2.76</v>
      </c>
    </row>
    <row r="59" spans="1:2">
      <c r="A59" t="s">
        <v>188</v>
      </c>
      <c r="B59">
        <v>4.75</v>
      </c>
    </row>
    <row r="60" spans="1:2">
      <c r="A60" t="s">
        <v>191</v>
      </c>
      <c r="B60">
        <v>6.09</v>
      </c>
    </row>
    <row r="61" spans="1:2">
      <c r="A61" t="s">
        <v>194</v>
      </c>
      <c r="B61">
        <v>6.29</v>
      </c>
    </row>
    <row r="62" spans="1:2">
      <c r="A62" t="s">
        <v>197</v>
      </c>
      <c r="B62">
        <v>12.12</v>
      </c>
    </row>
    <row r="63" spans="1:2">
      <c r="A63" t="s">
        <v>200</v>
      </c>
      <c r="B63">
        <v>1.74</v>
      </c>
    </row>
    <row r="64" spans="1:2">
      <c r="A64" t="s">
        <v>203</v>
      </c>
      <c r="B64">
        <v>2.0299999999999998</v>
      </c>
    </row>
    <row r="65" spans="1:2">
      <c r="A65" t="s">
        <v>206</v>
      </c>
      <c r="B65">
        <v>3.4099999999999997</v>
      </c>
    </row>
    <row r="66" spans="1:2">
      <c r="A66" t="s">
        <v>209</v>
      </c>
      <c r="B66">
        <v>4.79</v>
      </c>
    </row>
    <row r="67" spans="1:2">
      <c r="A67" t="s">
        <v>212</v>
      </c>
      <c r="B67">
        <v>4.9799999999999995</v>
      </c>
    </row>
    <row r="68" spans="1:2">
      <c r="A68" t="s">
        <v>215</v>
      </c>
      <c r="B68">
        <v>12.25</v>
      </c>
    </row>
    <row r="69" spans="1:2">
      <c r="A69" t="s">
        <v>218</v>
      </c>
      <c r="B69">
        <v>2.21</v>
      </c>
    </row>
    <row r="70" spans="1:2">
      <c r="A70" t="s">
        <v>221</v>
      </c>
      <c r="B70">
        <v>2.84</v>
      </c>
    </row>
    <row r="71" spans="1:2">
      <c r="A71" t="s">
        <v>224</v>
      </c>
      <c r="B71">
        <v>1.33</v>
      </c>
    </row>
    <row r="72" spans="1:2">
      <c r="A72" t="s">
        <v>227</v>
      </c>
      <c r="B72">
        <v>2.0599999999999996</v>
      </c>
    </row>
    <row r="73" spans="1:2">
      <c r="A73" t="s">
        <v>230</v>
      </c>
      <c r="B73">
        <v>2.46</v>
      </c>
    </row>
    <row r="74" spans="1:2">
      <c r="A74" t="s">
        <v>233</v>
      </c>
      <c r="B74">
        <v>3.4099999999999997</v>
      </c>
    </row>
    <row r="75" spans="1:2">
      <c r="A75" t="s">
        <v>236</v>
      </c>
      <c r="B75">
        <v>4.2699999999999996</v>
      </c>
    </row>
    <row r="76" spans="1:2">
      <c r="A76" t="s">
        <v>239</v>
      </c>
      <c r="B76">
        <v>5.58</v>
      </c>
    </row>
    <row r="77" spans="1:2">
      <c r="A77" t="s">
        <v>242</v>
      </c>
      <c r="B77">
        <v>14.53</v>
      </c>
    </row>
    <row r="78" spans="1:2">
      <c r="A78" t="s">
        <v>245</v>
      </c>
      <c r="B78">
        <v>22.53</v>
      </c>
    </row>
    <row r="79" spans="1:2">
      <c r="A79" t="s">
        <v>248</v>
      </c>
      <c r="B79">
        <v>40.4</v>
      </c>
    </row>
    <row r="80" spans="1:2">
      <c r="A80" t="s">
        <v>251</v>
      </c>
      <c r="B80">
        <v>99.81</v>
      </c>
    </row>
    <row r="81" spans="1:2">
      <c r="A81" t="s">
        <v>254</v>
      </c>
      <c r="B81">
        <v>3.05</v>
      </c>
    </row>
    <row r="82" spans="1:2">
      <c r="A82" t="s">
        <v>257</v>
      </c>
      <c r="B82">
        <v>5.05</v>
      </c>
    </row>
    <row r="83" spans="1:2">
      <c r="A83" t="s">
        <v>260</v>
      </c>
      <c r="B83">
        <v>6.29</v>
      </c>
    </row>
    <row r="84" spans="1:2">
      <c r="A84" t="s">
        <v>263</v>
      </c>
      <c r="B84">
        <v>8.2999999999999989</v>
      </c>
    </row>
    <row r="85" spans="1:2">
      <c r="A85" t="s">
        <v>266</v>
      </c>
      <c r="B85">
        <v>9.42</v>
      </c>
    </row>
    <row r="86" spans="1:2">
      <c r="A86" t="s">
        <v>269</v>
      </c>
      <c r="B86">
        <v>13.87</v>
      </c>
    </row>
    <row r="87" spans="1:2">
      <c r="A87" t="s">
        <v>272</v>
      </c>
      <c r="B87">
        <v>0.52</v>
      </c>
    </row>
    <row r="88" spans="1:2">
      <c r="A88" t="s">
        <v>275</v>
      </c>
      <c r="B88">
        <v>0.73</v>
      </c>
    </row>
    <row r="89" spans="1:2">
      <c r="A89" t="s">
        <v>278</v>
      </c>
      <c r="B89">
        <v>1.28</v>
      </c>
    </row>
    <row r="90" spans="1:2">
      <c r="A90" t="s">
        <v>281</v>
      </c>
      <c r="B90">
        <v>1.74</v>
      </c>
    </row>
    <row r="91" spans="1:2">
      <c r="A91" t="s">
        <v>284</v>
      </c>
      <c r="B91">
        <v>1.87</v>
      </c>
    </row>
    <row r="92" spans="1:2">
      <c r="A92" t="s">
        <v>287</v>
      </c>
      <c r="B92">
        <v>2.8499999999999996</v>
      </c>
    </row>
    <row r="93" spans="1:2">
      <c r="A93" t="s">
        <v>290</v>
      </c>
      <c r="B93">
        <v>6.3199999999999994</v>
      </c>
    </row>
    <row r="94" spans="1:2">
      <c r="A94" t="s">
        <v>293</v>
      </c>
      <c r="B94">
        <v>9.9</v>
      </c>
    </row>
    <row r="95" spans="1:2">
      <c r="A95" t="s">
        <v>296</v>
      </c>
      <c r="B95">
        <v>14.32</v>
      </c>
    </row>
    <row r="96" spans="1:2">
      <c r="A96" t="s">
        <v>299</v>
      </c>
      <c r="B96">
        <v>45</v>
      </c>
    </row>
    <row r="97" spans="1:2">
      <c r="A97" t="s">
        <v>302</v>
      </c>
      <c r="B97">
        <v>1.33</v>
      </c>
    </row>
    <row r="98" spans="1:2">
      <c r="A98" t="s">
        <v>305</v>
      </c>
      <c r="B98">
        <v>2.2599999999999998</v>
      </c>
    </row>
    <row r="99" spans="1:2">
      <c r="A99" t="s">
        <v>308</v>
      </c>
      <c r="B99">
        <v>34.22</v>
      </c>
    </row>
    <row r="100" spans="1:2">
      <c r="A100" t="s">
        <v>311</v>
      </c>
      <c r="B100">
        <v>1.08</v>
      </c>
    </row>
    <row r="101" spans="1:2">
      <c r="A101" t="s">
        <v>314</v>
      </c>
      <c r="B101">
        <v>1.87</v>
      </c>
    </row>
    <row r="102" spans="1:2">
      <c r="A102" t="s">
        <v>317</v>
      </c>
      <c r="B102">
        <v>0.89</v>
      </c>
    </row>
    <row r="103" spans="1:2">
      <c r="A103" t="s">
        <v>320</v>
      </c>
      <c r="B103">
        <v>1.1399999999999999</v>
      </c>
    </row>
    <row r="104" spans="1:2">
      <c r="A104" t="s">
        <v>323</v>
      </c>
      <c r="B104">
        <v>1.33</v>
      </c>
    </row>
    <row r="105" spans="1:2">
      <c r="A105" t="s">
        <v>326</v>
      </c>
      <c r="B105">
        <v>2.0599999999999996</v>
      </c>
    </row>
    <row r="106" spans="1:2">
      <c r="A106" t="s">
        <v>329</v>
      </c>
      <c r="B106">
        <v>2.3299999999999996</v>
      </c>
    </row>
    <row r="107" spans="1:2">
      <c r="A107" t="s">
        <v>332</v>
      </c>
      <c r="B107">
        <v>3.1399999999999997</v>
      </c>
    </row>
    <row r="108" spans="1:2">
      <c r="A108" t="s">
        <v>335</v>
      </c>
      <c r="B108">
        <v>1.62</v>
      </c>
    </row>
    <row r="109" spans="1:2">
      <c r="A109" t="s">
        <v>338</v>
      </c>
      <c r="B109">
        <v>1.61</v>
      </c>
    </row>
    <row r="110" spans="1:2">
      <c r="A110" t="s">
        <v>341</v>
      </c>
      <c r="B110">
        <v>2.2799999999999998</v>
      </c>
    </row>
    <row r="111" spans="1:2">
      <c r="A111" t="s">
        <v>344</v>
      </c>
      <c r="B111">
        <v>2.1599999999999997</v>
      </c>
    </row>
    <row r="112" spans="1:2">
      <c r="A112" t="s">
        <v>347</v>
      </c>
      <c r="B112">
        <v>0.73</v>
      </c>
    </row>
    <row r="113" spans="1:2">
      <c r="A113" t="s">
        <v>350</v>
      </c>
      <c r="B113">
        <v>0.8</v>
      </c>
    </row>
    <row r="114" spans="1:2">
      <c r="A114" t="s">
        <v>353</v>
      </c>
      <c r="B114">
        <v>1.43</v>
      </c>
    </row>
    <row r="115" spans="1:2">
      <c r="A115" t="s">
        <v>356</v>
      </c>
      <c r="B115">
        <v>1.74</v>
      </c>
    </row>
    <row r="116" spans="1:2">
      <c r="A116" t="s">
        <v>359</v>
      </c>
      <c r="B116">
        <v>2.3299999999999996</v>
      </c>
    </row>
    <row r="117" spans="1:2">
      <c r="A117" t="s">
        <v>362</v>
      </c>
      <c r="B117">
        <v>3.07</v>
      </c>
    </row>
    <row r="118" spans="1:2">
      <c r="A118" t="s">
        <v>365</v>
      </c>
      <c r="B118">
        <v>1.43</v>
      </c>
    </row>
    <row r="119" spans="1:2">
      <c r="A119" t="s">
        <v>368</v>
      </c>
      <c r="B119">
        <v>1.33</v>
      </c>
    </row>
    <row r="120" spans="1:2">
      <c r="A120" t="s">
        <v>371</v>
      </c>
      <c r="B120">
        <v>2.0299999999999998</v>
      </c>
    </row>
    <row r="121" spans="1:2">
      <c r="A121" t="s">
        <v>374</v>
      </c>
      <c r="B121">
        <v>4.8199999999999994</v>
      </c>
    </row>
    <row r="122" spans="1:2">
      <c r="A122" t="s">
        <v>377</v>
      </c>
      <c r="B122">
        <v>4.3899999999999997</v>
      </c>
    </row>
    <row r="123" spans="1:2">
      <c r="A123" t="s">
        <v>380</v>
      </c>
      <c r="B123">
        <v>4.79</v>
      </c>
    </row>
    <row r="124" spans="1:2">
      <c r="A124" t="s">
        <v>383</v>
      </c>
      <c r="B124">
        <v>5.37</v>
      </c>
    </row>
    <row r="125" spans="1:2">
      <c r="A125" t="s">
        <v>386</v>
      </c>
      <c r="B125">
        <v>6.49</v>
      </c>
    </row>
    <row r="126" spans="1:2">
      <c r="A126" t="s">
        <v>389</v>
      </c>
      <c r="B126">
        <v>6.49</v>
      </c>
    </row>
    <row r="127" spans="1:2">
      <c r="A127" t="s">
        <v>392</v>
      </c>
      <c r="B127">
        <v>7.39</v>
      </c>
    </row>
    <row r="128" spans="1:2">
      <c r="A128" t="s">
        <v>395</v>
      </c>
      <c r="B128">
        <v>0.85</v>
      </c>
    </row>
    <row r="129" spans="1:2">
      <c r="A129" t="s">
        <v>398</v>
      </c>
      <c r="B129">
        <v>1.51</v>
      </c>
    </row>
    <row r="130" spans="1:2">
      <c r="A130" t="s">
        <v>401</v>
      </c>
      <c r="B130">
        <v>1.51</v>
      </c>
    </row>
    <row r="131" spans="1:2">
      <c r="A131" t="s">
        <v>404</v>
      </c>
      <c r="B131">
        <v>2.19</v>
      </c>
    </row>
    <row r="132" spans="1:2">
      <c r="A132" t="s">
        <v>407</v>
      </c>
      <c r="B132">
        <v>2.0299999999999998</v>
      </c>
    </row>
    <row r="133" spans="1:2">
      <c r="A133" t="s">
        <v>410</v>
      </c>
      <c r="B133">
        <v>2.1599999999999997</v>
      </c>
    </row>
    <row r="134" spans="1:2">
      <c r="A134" t="s">
        <v>413</v>
      </c>
      <c r="B134">
        <v>2.1599999999999997</v>
      </c>
    </row>
    <row r="135" spans="1:2">
      <c r="A135" t="s">
        <v>416</v>
      </c>
      <c r="B135">
        <v>2.1599999999999997</v>
      </c>
    </row>
    <row r="136" spans="1:2">
      <c r="A136" t="s">
        <v>419</v>
      </c>
      <c r="B136">
        <v>2.1599999999999997</v>
      </c>
    </row>
    <row r="137" spans="1:2">
      <c r="A137" t="s">
        <v>422</v>
      </c>
      <c r="B137">
        <v>3.55</v>
      </c>
    </row>
    <row r="138" spans="1:2">
      <c r="A138" t="s">
        <v>425</v>
      </c>
      <c r="B138">
        <v>3.55</v>
      </c>
    </row>
    <row r="139" spans="1:2">
      <c r="A139" t="s">
        <v>428</v>
      </c>
      <c r="B139">
        <v>3.5799999999999996</v>
      </c>
    </row>
    <row r="140" spans="1:2">
      <c r="A140" t="s">
        <v>431</v>
      </c>
      <c r="B140">
        <v>3.55</v>
      </c>
    </row>
    <row r="141" spans="1:2">
      <c r="A141" t="s">
        <v>434</v>
      </c>
      <c r="B141">
        <v>5.75</v>
      </c>
    </row>
    <row r="142" spans="1:2">
      <c r="A142" t="s">
        <v>437</v>
      </c>
      <c r="B142">
        <v>8.4599999999999991</v>
      </c>
    </row>
    <row r="143" spans="1:2">
      <c r="A143" t="s">
        <v>440</v>
      </c>
      <c r="B143">
        <v>8.42</v>
      </c>
    </row>
    <row r="144" spans="1:2">
      <c r="A144" t="s">
        <v>443</v>
      </c>
      <c r="B144">
        <v>1.33</v>
      </c>
    </row>
    <row r="145" spans="1:2">
      <c r="A145" t="s">
        <v>446</v>
      </c>
      <c r="B145">
        <v>2.1399999999999997</v>
      </c>
    </row>
    <row r="146" spans="1:2">
      <c r="A146" t="s">
        <v>449</v>
      </c>
      <c r="B146">
        <v>2.1399999999999997</v>
      </c>
    </row>
    <row r="147" spans="1:2">
      <c r="A147" t="s">
        <v>452</v>
      </c>
      <c r="B147">
        <v>3.28</v>
      </c>
    </row>
    <row r="148" spans="1:2">
      <c r="A148" t="s">
        <v>455</v>
      </c>
      <c r="B148">
        <v>3.26</v>
      </c>
    </row>
    <row r="149" spans="1:2">
      <c r="A149" t="s">
        <v>458</v>
      </c>
      <c r="B149">
        <v>3.26</v>
      </c>
    </row>
    <row r="150" spans="1:2">
      <c r="A150" t="s">
        <v>461</v>
      </c>
      <c r="B150">
        <v>3.78</v>
      </c>
    </row>
    <row r="151" spans="1:2">
      <c r="A151" t="s">
        <v>464</v>
      </c>
      <c r="B151">
        <v>3.78</v>
      </c>
    </row>
    <row r="152" spans="1:2">
      <c r="A152" t="s">
        <v>467</v>
      </c>
      <c r="B152">
        <v>3.78</v>
      </c>
    </row>
    <row r="153" spans="1:2">
      <c r="A153" t="s">
        <v>470</v>
      </c>
      <c r="B153">
        <v>3.78</v>
      </c>
    </row>
    <row r="154" spans="1:2">
      <c r="A154" t="s">
        <v>473</v>
      </c>
      <c r="B154">
        <v>5.05</v>
      </c>
    </row>
    <row r="155" spans="1:2">
      <c r="A155" t="s">
        <v>476</v>
      </c>
      <c r="B155">
        <v>5.05</v>
      </c>
    </row>
    <row r="156" spans="1:2">
      <c r="A156" t="s">
        <v>479</v>
      </c>
      <c r="B156">
        <v>5.0699999999999994</v>
      </c>
    </row>
    <row r="157" spans="1:2">
      <c r="A157" t="s">
        <v>482</v>
      </c>
      <c r="B157">
        <v>5.0699999999999994</v>
      </c>
    </row>
    <row r="158" spans="1:2">
      <c r="A158" t="s">
        <v>485</v>
      </c>
      <c r="B158">
        <v>8.01</v>
      </c>
    </row>
    <row r="159" spans="1:2">
      <c r="A159" t="s">
        <v>488</v>
      </c>
      <c r="B159">
        <v>18.89</v>
      </c>
    </row>
    <row r="160" spans="1:2">
      <c r="A160" t="s">
        <v>491</v>
      </c>
      <c r="B160">
        <v>2.3299999999999996</v>
      </c>
    </row>
    <row r="161" spans="1:2">
      <c r="A161" t="s">
        <v>494</v>
      </c>
      <c r="B161">
        <v>3.26</v>
      </c>
    </row>
    <row r="162" spans="1:2">
      <c r="A162" t="s">
        <v>497</v>
      </c>
      <c r="B162">
        <v>4.8899999999999997</v>
      </c>
    </row>
    <row r="163" spans="1:2">
      <c r="A163" t="s">
        <v>500</v>
      </c>
      <c r="B163">
        <v>5.87</v>
      </c>
    </row>
    <row r="164" spans="1:2">
      <c r="A164" t="s">
        <v>503</v>
      </c>
      <c r="B164">
        <v>5.87</v>
      </c>
    </row>
    <row r="165" spans="1:2">
      <c r="A165" t="s">
        <v>506</v>
      </c>
      <c r="B165">
        <v>5.87</v>
      </c>
    </row>
    <row r="166" spans="1:2">
      <c r="A166" t="s">
        <v>509</v>
      </c>
      <c r="B166">
        <v>6.29</v>
      </c>
    </row>
    <row r="167" spans="1:2">
      <c r="A167" t="s">
        <v>512</v>
      </c>
      <c r="B167">
        <v>0.73</v>
      </c>
    </row>
    <row r="168" spans="1:2">
      <c r="A168" t="s">
        <v>515</v>
      </c>
      <c r="B168">
        <v>0.85</v>
      </c>
    </row>
    <row r="169" spans="1:2">
      <c r="A169" t="s">
        <v>518</v>
      </c>
      <c r="B169">
        <v>1.33</v>
      </c>
    </row>
    <row r="170" spans="1:2">
      <c r="A170" t="s">
        <v>521</v>
      </c>
      <c r="B170">
        <v>1.87</v>
      </c>
    </row>
    <row r="171" spans="1:2">
      <c r="A171" t="s">
        <v>524</v>
      </c>
      <c r="B171">
        <v>2.0299999999999998</v>
      </c>
    </row>
    <row r="172" spans="1:2">
      <c r="A172" t="s">
        <v>527</v>
      </c>
      <c r="B172">
        <v>2.4699999999999998</v>
      </c>
    </row>
    <row r="173" spans="1:2">
      <c r="A173" t="s">
        <v>530</v>
      </c>
      <c r="B173">
        <v>7.79</v>
      </c>
    </row>
    <row r="174" spans="1:2">
      <c r="A174" t="s">
        <v>533</v>
      </c>
      <c r="B174">
        <v>8.51</v>
      </c>
    </row>
    <row r="175" spans="1:2">
      <c r="A175" t="s">
        <v>536</v>
      </c>
      <c r="B175">
        <v>19.360000000000003</v>
      </c>
    </row>
    <row r="176" spans="1:2">
      <c r="A176" t="s">
        <v>539</v>
      </c>
      <c r="B176">
        <v>46.449999999999996</v>
      </c>
    </row>
    <row r="177" spans="1:2">
      <c r="A177" t="s">
        <v>542</v>
      </c>
      <c r="B177">
        <v>1.51</v>
      </c>
    </row>
    <row r="178" spans="1:2">
      <c r="A178" t="s">
        <v>545</v>
      </c>
      <c r="B178">
        <v>1.74</v>
      </c>
    </row>
    <row r="179" spans="1:2">
      <c r="A179" t="s">
        <v>548</v>
      </c>
      <c r="B179">
        <v>2.63</v>
      </c>
    </row>
    <row r="180" spans="1:2">
      <c r="A180" t="s">
        <v>551</v>
      </c>
      <c r="B180">
        <v>3.1399999999999997</v>
      </c>
    </row>
    <row r="181" spans="1:2">
      <c r="A181" t="s">
        <v>554</v>
      </c>
      <c r="B181">
        <v>3.26</v>
      </c>
    </row>
    <row r="182" spans="1:2">
      <c r="A182" t="s">
        <v>557</v>
      </c>
      <c r="B182">
        <v>5.7799999999999994</v>
      </c>
    </row>
    <row r="183" spans="1:2">
      <c r="A183" t="s">
        <v>560</v>
      </c>
      <c r="B183">
        <v>1.74</v>
      </c>
    </row>
    <row r="184" spans="1:2">
      <c r="A184" t="s">
        <v>563</v>
      </c>
      <c r="B184">
        <v>2.0299999999999998</v>
      </c>
    </row>
    <row r="185" spans="1:2">
      <c r="A185" t="s">
        <v>566</v>
      </c>
      <c r="B185">
        <v>2.46</v>
      </c>
    </row>
    <row r="186" spans="1:2">
      <c r="A186" t="s">
        <v>569</v>
      </c>
      <c r="B186">
        <v>5.1499999999999995</v>
      </c>
    </row>
    <row r="187" spans="1:2">
      <c r="A187" t="s">
        <v>572</v>
      </c>
      <c r="B187">
        <v>2.1599999999999997</v>
      </c>
    </row>
    <row r="188" spans="1:2">
      <c r="A188" t="s">
        <v>575</v>
      </c>
      <c r="B188">
        <v>2.2999999999999998</v>
      </c>
    </row>
    <row r="189" spans="1:2">
      <c r="A189" t="s">
        <v>578</v>
      </c>
      <c r="B189">
        <v>3.78</v>
      </c>
    </row>
    <row r="190" spans="1:2">
      <c r="A190" t="s">
        <v>581</v>
      </c>
      <c r="B190">
        <v>3.98</v>
      </c>
    </row>
    <row r="191" spans="1:2">
      <c r="A191" t="s">
        <v>584</v>
      </c>
      <c r="B191">
        <v>4.26</v>
      </c>
    </row>
    <row r="192" spans="1:2">
      <c r="A192" t="s">
        <v>587</v>
      </c>
      <c r="B192">
        <v>5.5</v>
      </c>
    </row>
    <row r="193" spans="1:2">
      <c r="A193" t="s">
        <v>590</v>
      </c>
      <c r="B193">
        <v>8.89</v>
      </c>
    </row>
    <row r="194" spans="1:2">
      <c r="A194" t="s">
        <v>593</v>
      </c>
      <c r="B194">
        <v>10.99</v>
      </c>
    </row>
    <row r="195" spans="1:2">
      <c r="A195" t="s">
        <v>596</v>
      </c>
      <c r="B195">
        <v>3.5399999999999996</v>
      </c>
    </row>
    <row r="196" spans="1:2">
      <c r="A196" t="s">
        <v>599</v>
      </c>
      <c r="B196">
        <v>3.9099999999999997</v>
      </c>
    </row>
    <row r="197" spans="1:2">
      <c r="A197" t="s">
        <v>602</v>
      </c>
      <c r="B197">
        <v>7.3199999999999994</v>
      </c>
    </row>
    <row r="198" spans="1:2">
      <c r="A198" t="s">
        <v>605</v>
      </c>
      <c r="B198">
        <v>3.6399999999999997</v>
      </c>
    </row>
    <row r="199" spans="1:2">
      <c r="A199" t="s">
        <v>608</v>
      </c>
      <c r="B199">
        <v>6.8199999999999994</v>
      </c>
    </row>
    <row r="200" spans="1:2">
      <c r="A200" t="s">
        <v>627</v>
      </c>
      <c r="B200">
        <v>4.5599999999999996</v>
      </c>
    </row>
    <row r="201" spans="1:2">
      <c r="A201" t="s">
        <v>633</v>
      </c>
      <c r="B201">
        <v>2.3299999999999996</v>
      </c>
    </row>
    <row r="202" spans="1:2">
      <c r="A202" t="s">
        <v>636</v>
      </c>
      <c r="B202">
        <v>2.9099999999999997</v>
      </c>
    </row>
    <row r="203" spans="1:2">
      <c r="A203" t="s">
        <v>639</v>
      </c>
      <c r="B203">
        <v>8.73</v>
      </c>
    </row>
    <row r="204" spans="1:2">
      <c r="A204" t="s">
        <v>642</v>
      </c>
      <c r="B204">
        <v>14.57</v>
      </c>
    </row>
    <row r="205" spans="1:2">
      <c r="A205" t="s">
        <v>645</v>
      </c>
      <c r="B205">
        <v>61.019999999999996</v>
      </c>
    </row>
    <row r="206" spans="1:2">
      <c r="A206" t="s">
        <v>650</v>
      </c>
      <c r="B206">
        <v>3.9899999999999998</v>
      </c>
    </row>
    <row r="207" spans="1:2">
      <c r="A207" t="s">
        <v>654</v>
      </c>
      <c r="B207">
        <v>6.27</v>
      </c>
    </row>
    <row r="208" spans="1:2">
      <c r="A208" t="s">
        <v>657</v>
      </c>
      <c r="B208">
        <v>16.78</v>
      </c>
    </row>
    <row r="209" spans="1:2">
      <c r="A209" t="s">
        <v>660</v>
      </c>
      <c r="B209">
        <v>19.180000000000003</v>
      </c>
    </row>
    <row r="210" spans="1:2">
      <c r="A210" t="s">
        <v>663</v>
      </c>
      <c r="B210">
        <v>73.34</v>
      </c>
    </row>
    <row r="211" spans="1:2">
      <c r="A211" t="s">
        <v>668</v>
      </c>
      <c r="B211">
        <v>6.2</v>
      </c>
    </row>
    <row r="212" spans="1:2">
      <c r="A212" t="s">
        <v>673</v>
      </c>
      <c r="B212">
        <v>18.37</v>
      </c>
    </row>
    <row r="213" spans="1:2">
      <c r="A213" t="s">
        <v>677</v>
      </c>
      <c r="B213">
        <v>14.72</v>
      </c>
    </row>
    <row r="214" spans="1:2">
      <c r="A214" t="s">
        <v>681</v>
      </c>
      <c r="B214">
        <v>30.650000000000002</v>
      </c>
    </row>
    <row r="215" spans="1:2">
      <c r="A215" t="s">
        <v>685</v>
      </c>
      <c r="B215">
        <v>27.470000000000002</v>
      </c>
    </row>
    <row r="216" spans="1:2">
      <c r="A216" t="s">
        <v>689</v>
      </c>
      <c r="B216">
        <v>5.72</v>
      </c>
    </row>
    <row r="217" spans="1:2">
      <c r="A217" t="s">
        <v>694</v>
      </c>
      <c r="B217">
        <v>7.88</v>
      </c>
    </row>
    <row r="218" spans="1:2">
      <c r="A218" t="s">
        <v>698</v>
      </c>
      <c r="B218">
        <v>6.3999999999999995</v>
      </c>
    </row>
    <row r="219" spans="1:2">
      <c r="A219" t="s">
        <v>698</v>
      </c>
      <c r="B219">
        <v>6.3999999999999995</v>
      </c>
    </row>
    <row r="220" spans="1:2">
      <c r="A220" t="s">
        <v>703</v>
      </c>
      <c r="B220">
        <v>6.72</v>
      </c>
    </row>
    <row r="221" spans="1:2">
      <c r="A221" t="s">
        <v>707</v>
      </c>
      <c r="B221">
        <v>8.7200000000000006</v>
      </c>
    </row>
    <row r="222" spans="1:2">
      <c r="A222" t="s">
        <v>711</v>
      </c>
      <c r="B222">
        <v>9.31</v>
      </c>
    </row>
    <row r="223" spans="1:2">
      <c r="A223" t="s">
        <v>716</v>
      </c>
      <c r="B223">
        <v>6.01</v>
      </c>
    </row>
    <row r="224" spans="1:2">
      <c r="A224" t="s">
        <v>720</v>
      </c>
      <c r="B224">
        <v>7.0299999999999994</v>
      </c>
    </row>
    <row r="225" spans="1:2">
      <c r="A225" t="s">
        <v>724</v>
      </c>
      <c r="B225">
        <v>6.05</v>
      </c>
    </row>
    <row r="226" spans="1:2">
      <c r="A226" t="s">
        <v>728</v>
      </c>
      <c r="B226">
        <v>3.8299999999999996</v>
      </c>
    </row>
    <row r="227" spans="1:2">
      <c r="A227" t="s">
        <v>731</v>
      </c>
      <c r="B227">
        <v>7.91</v>
      </c>
    </row>
    <row r="228" spans="1:2">
      <c r="A228" t="s">
        <v>735</v>
      </c>
      <c r="B228">
        <v>10.51</v>
      </c>
    </row>
    <row r="229" spans="1:2">
      <c r="A229" t="s">
        <v>740</v>
      </c>
      <c r="B229">
        <v>4.8899999999999997</v>
      </c>
    </row>
    <row r="230" spans="1:2">
      <c r="A230" t="s">
        <v>744</v>
      </c>
      <c r="B230">
        <v>6.77</v>
      </c>
    </row>
    <row r="231" spans="1:2">
      <c r="A231" t="s">
        <v>747</v>
      </c>
      <c r="B231">
        <v>17.07</v>
      </c>
    </row>
    <row r="232" spans="1:2">
      <c r="A232" t="s">
        <v>750</v>
      </c>
      <c r="B232">
        <v>31.98</v>
      </c>
    </row>
    <row r="233" spans="1:2">
      <c r="A233" t="s">
        <v>754</v>
      </c>
      <c r="B233">
        <v>8.1999999999999993</v>
      </c>
    </row>
    <row r="234" spans="1:2">
      <c r="A234" t="s">
        <v>758</v>
      </c>
      <c r="B234">
        <v>10.379999999999999</v>
      </c>
    </row>
    <row r="235" spans="1:2">
      <c r="A235" t="s">
        <v>761</v>
      </c>
      <c r="B235">
        <v>22.930000000000003</v>
      </c>
    </row>
    <row r="236" spans="1:2">
      <c r="A236" t="s">
        <v>764</v>
      </c>
      <c r="B236">
        <v>42.129999999999995</v>
      </c>
    </row>
    <row r="237" spans="1:2">
      <c r="A237" t="s">
        <v>768</v>
      </c>
      <c r="B237">
        <v>3.3</v>
      </c>
    </row>
    <row r="238" spans="1:2">
      <c r="A238" t="s">
        <v>772</v>
      </c>
      <c r="B238">
        <v>3.61</v>
      </c>
    </row>
    <row r="239" spans="1:2">
      <c r="A239" t="s">
        <v>776</v>
      </c>
      <c r="B239">
        <v>11.03</v>
      </c>
    </row>
    <row r="240" spans="1:2">
      <c r="A240" t="s">
        <v>779</v>
      </c>
      <c r="B240">
        <v>5.87</v>
      </c>
    </row>
    <row r="241" spans="1:2">
      <c r="A241" t="s">
        <v>782</v>
      </c>
      <c r="B241">
        <v>23.89</v>
      </c>
    </row>
    <row r="242" spans="1:2">
      <c r="A242" t="s">
        <v>785</v>
      </c>
      <c r="B242">
        <v>10.16</v>
      </c>
    </row>
    <row r="243" spans="1:2">
      <c r="A243" t="s">
        <v>788</v>
      </c>
      <c r="B243">
        <v>34.379999999999995</v>
      </c>
    </row>
    <row r="244" spans="1:2">
      <c r="A244" t="s">
        <v>792</v>
      </c>
      <c r="B244">
        <v>13.35</v>
      </c>
    </row>
    <row r="245" spans="1:2">
      <c r="A245" t="s">
        <v>797</v>
      </c>
      <c r="B245">
        <v>6.3199999999999994</v>
      </c>
    </row>
    <row r="246" spans="1:2">
      <c r="A246" t="s">
        <v>800</v>
      </c>
      <c r="B246">
        <v>3.55</v>
      </c>
    </row>
    <row r="247" spans="1:2">
      <c r="A247" t="s">
        <v>803</v>
      </c>
      <c r="B247">
        <v>15.49</v>
      </c>
    </row>
    <row r="248" spans="1:2">
      <c r="A248" t="s">
        <v>806</v>
      </c>
      <c r="B248">
        <v>9.69</v>
      </c>
    </row>
    <row r="249" spans="1:2">
      <c r="A249" t="s">
        <v>809</v>
      </c>
      <c r="B249">
        <v>28.78</v>
      </c>
    </row>
    <row r="250" spans="1:2">
      <c r="A250" t="s">
        <v>812</v>
      </c>
      <c r="B250">
        <v>15.25</v>
      </c>
    </row>
    <row r="251" spans="1:2">
      <c r="A251" t="s">
        <v>817</v>
      </c>
      <c r="B251">
        <v>80.81</v>
      </c>
    </row>
    <row r="252" spans="1:2">
      <c r="A252" t="s">
        <v>822</v>
      </c>
      <c r="B252">
        <v>11.85</v>
      </c>
    </row>
    <row r="253" spans="1:2">
      <c r="A253" t="s">
        <v>827</v>
      </c>
      <c r="B253">
        <v>3.3899999999999997</v>
      </c>
    </row>
    <row r="254" spans="1:2">
      <c r="A254" t="s">
        <v>831</v>
      </c>
      <c r="B254">
        <v>5.92</v>
      </c>
    </row>
    <row r="255" spans="1:2">
      <c r="A255" t="s">
        <v>834</v>
      </c>
      <c r="B255">
        <v>15.86</v>
      </c>
    </row>
    <row r="256" spans="1:2">
      <c r="A256" t="s">
        <v>837</v>
      </c>
      <c r="B256">
        <v>32.19</v>
      </c>
    </row>
    <row r="257" spans="1:2">
      <c r="A257" t="s">
        <v>841</v>
      </c>
      <c r="B257">
        <v>17.14</v>
      </c>
    </row>
    <row r="258" spans="1:2">
      <c r="A258" t="s">
        <v>845</v>
      </c>
      <c r="B258">
        <v>19.560000000000002</v>
      </c>
    </row>
    <row r="259" spans="1:2">
      <c r="A259" t="s">
        <v>849</v>
      </c>
      <c r="B259">
        <v>20.880000000000003</v>
      </c>
    </row>
    <row r="260" spans="1:2">
      <c r="A260" t="s">
        <v>854</v>
      </c>
      <c r="B260">
        <v>9.76</v>
      </c>
    </row>
    <row r="261" spans="1:2">
      <c r="A261" t="s">
        <v>858</v>
      </c>
      <c r="B261">
        <v>20.14</v>
      </c>
    </row>
    <row r="262" spans="1:2">
      <c r="A262" t="s">
        <v>862</v>
      </c>
      <c r="B262">
        <v>9.0399999999999991</v>
      </c>
    </row>
    <row r="263" spans="1:2">
      <c r="A263" t="s">
        <v>867</v>
      </c>
      <c r="B263">
        <v>6.74</v>
      </c>
    </row>
    <row r="264" spans="1:2">
      <c r="A264" t="s">
        <v>872</v>
      </c>
      <c r="B264">
        <v>7.71</v>
      </c>
    </row>
    <row r="265" spans="1:2">
      <c r="A265" t="s">
        <v>876</v>
      </c>
      <c r="B265">
        <v>10.66</v>
      </c>
    </row>
    <row r="266" spans="1:2">
      <c r="A266" t="s">
        <v>879</v>
      </c>
      <c r="B266">
        <v>22.020000000000003</v>
      </c>
    </row>
    <row r="267" spans="1:2">
      <c r="A267" t="s">
        <v>882</v>
      </c>
      <c r="B267">
        <v>21.540000000000003</v>
      </c>
    </row>
    <row r="268" spans="1:2">
      <c r="A268" t="s">
        <v>885</v>
      </c>
      <c r="B268">
        <v>49.16</v>
      </c>
    </row>
    <row r="269" spans="1:2">
      <c r="A269" t="s">
        <v>889</v>
      </c>
      <c r="B269">
        <v>38.6</v>
      </c>
    </row>
    <row r="270" spans="1:2">
      <c r="A270" t="s">
        <v>893</v>
      </c>
      <c r="B270">
        <v>21.580000000000002</v>
      </c>
    </row>
    <row r="271" spans="1:2">
      <c r="A271" t="s">
        <v>897</v>
      </c>
      <c r="B271">
        <v>13.83</v>
      </c>
    </row>
    <row r="272" spans="1:2">
      <c r="A272" t="s">
        <v>901</v>
      </c>
      <c r="B272">
        <v>15.799999999999999</v>
      </c>
    </row>
    <row r="273" spans="1:2">
      <c r="A273" t="s">
        <v>905</v>
      </c>
      <c r="B273">
        <v>11.81</v>
      </c>
    </row>
    <row r="274" spans="1:2">
      <c r="A274" t="s">
        <v>909</v>
      </c>
      <c r="B274">
        <v>21.96</v>
      </c>
    </row>
    <row r="275" spans="1:2">
      <c r="A275" t="s">
        <v>912</v>
      </c>
      <c r="B275">
        <v>31.830000000000002</v>
      </c>
    </row>
    <row r="276" spans="1:2">
      <c r="A276" t="s">
        <v>917</v>
      </c>
      <c r="B276">
        <v>38.86</v>
      </c>
    </row>
    <row r="277" spans="1:2">
      <c r="A277" t="s">
        <v>922</v>
      </c>
      <c r="B277">
        <v>57.269999999999996</v>
      </c>
    </row>
    <row r="278" spans="1:2">
      <c r="A278" t="s">
        <v>926</v>
      </c>
      <c r="B278">
        <v>15.37</v>
      </c>
    </row>
    <row r="279" spans="1:2">
      <c r="A279" t="s">
        <v>930</v>
      </c>
      <c r="B279">
        <v>8.1999999999999993</v>
      </c>
    </row>
    <row r="280" spans="1:2">
      <c r="A280" t="s">
        <v>933</v>
      </c>
      <c r="B280">
        <v>20.34</v>
      </c>
    </row>
    <row r="281" spans="1:2">
      <c r="A281" t="s">
        <v>936</v>
      </c>
      <c r="B281">
        <v>39.1</v>
      </c>
    </row>
    <row r="282" spans="1:2">
      <c r="A282" t="s">
        <v>940</v>
      </c>
      <c r="B282">
        <v>2.3099999999999996</v>
      </c>
    </row>
    <row r="283" spans="1:2">
      <c r="A283" t="s">
        <v>945</v>
      </c>
      <c r="B283">
        <v>0.89</v>
      </c>
    </row>
    <row r="284" spans="1:2">
      <c r="A284" t="s">
        <v>950</v>
      </c>
      <c r="B284">
        <v>4.51</v>
      </c>
    </row>
    <row r="285" spans="1:2">
      <c r="A285" t="s">
        <v>954</v>
      </c>
      <c r="B285">
        <v>6.95</v>
      </c>
    </row>
    <row r="286" spans="1:2">
      <c r="A286" t="s">
        <v>957</v>
      </c>
      <c r="B286">
        <v>17.490000000000002</v>
      </c>
    </row>
    <row r="287" spans="1:2">
      <c r="A287" t="s">
        <v>960</v>
      </c>
      <c r="B287">
        <v>35.85</v>
      </c>
    </row>
    <row r="288" spans="1:2">
      <c r="A288" t="s">
        <v>963</v>
      </c>
      <c r="B288">
        <v>152.85999999999999</v>
      </c>
    </row>
    <row r="289" spans="1:2">
      <c r="A289" t="s">
        <v>967</v>
      </c>
      <c r="B289">
        <v>29.860000000000003</v>
      </c>
    </row>
    <row r="290" spans="1:2">
      <c r="A290" t="s">
        <v>973</v>
      </c>
      <c r="B290">
        <v>49.68</v>
      </c>
    </row>
    <row r="291" spans="1:2">
      <c r="A291" t="s">
        <v>978</v>
      </c>
      <c r="B291">
        <v>5.81</v>
      </c>
    </row>
    <row r="292" spans="1:2">
      <c r="A292" t="s">
        <v>982</v>
      </c>
      <c r="B292">
        <v>9.7099999999999991</v>
      </c>
    </row>
    <row r="293" spans="1:2">
      <c r="A293" t="s">
        <v>985</v>
      </c>
      <c r="B293">
        <v>21.32</v>
      </c>
    </row>
    <row r="294" spans="1:2">
      <c r="A294" t="s">
        <v>988</v>
      </c>
      <c r="B294">
        <v>42.64</v>
      </c>
    </row>
    <row r="295" spans="1:2">
      <c r="A295" t="s">
        <v>992</v>
      </c>
      <c r="B295">
        <v>29.380000000000003</v>
      </c>
    </row>
    <row r="296" spans="1:2">
      <c r="A296" t="s">
        <v>997</v>
      </c>
      <c r="B296">
        <v>86.09</v>
      </c>
    </row>
    <row r="297" spans="1:2">
      <c r="A297" t="s">
        <v>1001</v>
      </c>
      <c r="B297">
        <v>7.99</v>
      </c>
    </row>
    <row r="298" spans="1:2">
      <c r="A298" t="s">
        <v>1005</v>
      </c>
      <c r="B298">
        <v>9.7200000000000006</v>
      </c>
    </row>
    <row r="299" spans="1:2">
      <c r="A299" t="s">
        <v>1008</v>
      </c>
      <c r="B299">
        <v>23.770000000000003</v>
      </c>
    </row>
    <row r="300" spans="1:2">
      <c r="A300" t="s">
        <v>1011</v>
      </c>
      <c r="B300">
        <v>40.58</v>
      </c>
    </row>
    <row r="301" spans="1:2">
      <c r="A301" t="s">
        <v>1016</v>
      </c>
      <c r="B301">
        <v>58.269999999999996</v>
      </c>
    </row>
    <row r="302" spans="1:2">
      <c r="A302" t="s">
        <v>1020</v>
      </c>
      <c r="B302">
        <v>46.53</v>
      </c>
    </row>
    <row r="303" spans="1:2">
      <c r="A303" t="s">
        <v>1024</v>
      </c>
      <c r="B303">
        <v>10.14</v>
      </c>
    </row>
    <row r="304" spans="1:2">
      <c r="A304" t="s">
        <v>1028</v>
      </c>
      <c r="B304">
        <v>12.52</v>
      </c>
    </row>
    <row r="305" spans="1:2">
      <c r="A305" t="s">
        <v>1031</v>
      </c>
      <c r="B305">
        <v>42.919999999999995</v>
      </c>
    </row>
    <row r="306" spans="1:2">
      <c r="A306" t="s">
        <v>1035</v>
      </c>
      <c r="B306">
        <v>42.169999999999995</v>
      </c>
    </row>
    <row r="307" spans="1:2">
      <c r="A307" t="s">
        <v>1040</v>
      </c>
      <c r="B307">
        <v>7.95</v>
      </c>
    </row>
    <row r="308" spans="1:2">
      <c r="A308" t="s">
        <v>1044</v>
      </c>
      <c r="B308">
        <v>11.28</v>
      </c>
    </row>
    <row r="309" spans="1:2">
      <c r="A309" t="s">
        <v>1047</v>
      </c>
      <c r="B309">
        <v>36.22</v>
      </c>
    </row>
    <row r="310" spans="1:2">
      <c r="A310" t="s">
        <v>1050</v>
      </c>
      <c r="B310">
        <v>54.669999999999995</v>
      </c>
    </row>
    <row r="311" spans="1:2">
      <c r="A311" t="s">
        <v>1054</v>
      </c>
      <c r="B311">
        <v>24.96</v>
      </c>
    </row>
    <row r="312" spans="1:2">
      <c r="A312" t="s">
        <v>1058</v>
      </c>
      <c r="B312">
        <v>24.700000000000003</v>
      </c>
    </row>
    <row r="313" spans="1:2">
      <c r="A313" t="s">
        <v>1061</v>
      </c>
      <c r="B313">
        <v>70.72</v>
      </c>
    </row>
    <row r="314" spans="1:2">
      <c r="A314" t="s">
        <v>1065</v>
      </c>
      <c r="B314">
        <v>4.12</v>
      </c>
    </row>
    <row r="315" spans="1:2">
      <c r="A315" t="s">
        <v>1069</v>
      </c>
      <c r="B315">
        <v>6.39</v>
      </c>
    </row>
    <row r="316" spans="1:2">
      <c r="A316" t="s">
        <v>1072</v>
      </c>
      <c r="B316">
        <v>15.299999999999999</v>
      </c>
    </row>
    <row r="317" spans="1:2">
      <c r="A317" t="s">
        <v>1075</v>
      </c>
      <c r="B317">
        <v>28.740000000000002</v>
      </c>
    </row>
    <row r="318" spans="1:2">
      <c r="A318" t="s">
        <v>1078</v>
      </c>
      <c r="B318">
        <v>127.94000000000001</v>
      </c>
    </row>
    <row r="319" spans="1:2">
      <c r="A319" t="s">
        <v>1082</v>
      </c>
      <c r="B319">
        <v>5.1499999999999995</v>
      </c>
    </row>
    <row r="320" spans="1:2">
      <c r="A320" t="s">
        <v>1086</v>
      </c>
      <c r="B320">
        <v>6.83</v>
      </c>
    </row>
    <row r="321" spans="1:2">
      <c r="A321" t="s">
        <v>1089</v>
      </c>
      <c r="B321">
        <v>16.860000000000003</v>
      </c>
    </row>
    <row r="322" spans="1:2">
      <c r="A322" t="s">
        <v>1092</v>
      </c>
      <c r="B322">
        <v>29.21</v>
      </c>
    </row>
    <row r="323" spans="1:2">
      <c r="A323" t="s">
        <v>1095</v>
      </c>
      <c r="B323">
        <v>160.38999999999999</v>
      </c>
    </row>
    <row r="324" spans="1:2">
      <c r="A324" t="s">
        <v>1099</v>
      </c>
      <c r="B324">
        <v>6.02</v>
      </c>
    </row>
    <row r="325" spans="1:2">
      <c r="A325" t="s">
        <v>1103</v>
      </c>
      <c r="B325">
        <v>6.8599999999999994</v>
      </c>
    </row>
    <row r="326" spans="1:2">
      <c r="A326" t="s">
        <v>1106</v>
      </c>
      <c r="B326">
        <v>17.630000000000003</v>
      </c>
    </row>
    <row r="327" spans="1:2">
      <c r="A327" t="s">
        <v>1109</v>
      </c>
      <c r="B327">
        <v>26.84</v>
      </c>
    </row>
    <row r="328" spans="1:2">
      <c r="A328" t="s">
        <v>1112</v>
      </c>
      <c r="B328">
        <v>319.86</v>
      </c>
    </row>
    <row r="329" spans="1:2">
      <c r="A329" t="s">
        <v>1116</v>
      </c>
      <c r="B329">
        <v>17.130000000000003</v>
      </c>
    </row>
    <row r="330" spans="1:2">
      <c r="A330" t="s">
        <v>1120</v>
      </c>
      <c r="B330">
        <v>15.5</v>
      </c>
    </row>
    <row r="331" spans="1:2">
      <c r="A331" t="s">
        <v>1123</v>
      </c>
      <c r="B331">
        <v>26.28</v>
      </c>
    </row>
    <row r="332" spans="1:2">
      <c r="A332" t="s">
        <v>1126</v>
      </c>
      <c r="B332">
        <v>45.85</v>
      </c>
    </row>
    <row r="333" spans="1:2">
      <c r="A333" t="s">
        <v>1130</v>
      </c>
      <c r="B333">
        <v>21.540000000000003</v>
      </c>
    </row>
    <row r="334" spans="1:2">
      <c r="A334" t="s">
        <v>1134</v>
      </c>
      <c r="B334">
        <v>26.990000000000002</v>
      </c>
    </row>
    <row r="335" spans="1:2">
      <c r="A335" t="s">
        <v>1137</v>
      </c>
      <c r="B335">
        <v>99.660000000000011</v>
      </c>
    </row>
    <row r="336" spans="1:2">
      <c r="A336" t="s">
        <v>1141</v>
      </c>
      <c r="B336">
        <v>29.46</v>
      </c>
    </row>
    <row r="337" spans="1:2">
      <c r="A337" t="s">
        <v>1146</v>
      </c>
      <c r="B337">
        <v>26.990000000000002</v>
      </c>
    </row>
    <row r="338" spans="1:2">
      <c r="A338" t="s">
        <v>1151</v>
      </c>
      <c r="B338">
        <v>47.32</v>
      </c>
    </row>
    <row r="339" spans="1:2">
      <c r="A339" t="s">
        <v>1156</v>
      </c>
      <c r="B339">
        <v>51.18</v>
      </c>
    </row>
    <row r="340" spans="1:2">
      <c r="A340" t="s">
        <v>1161</v>
      </c>
      <c r="B340">
        <v>8.08</v>
      </c>
    </row>
    <row r="341" spans="1:2">
      <c r="A341" t="s">
        <v>1165</v>
      </c>
      <c r="B341">
        <v>13.37</v>
      </c>
    </row>
    <row r="342" spans="1:2">
      <c r="A342" t="s">
        <v>1168</v>
      </c>
      <c r="B342">
        <v>33.14</v>
      </c>
    </row>
    <row r="343" spans="1:2">
      <c r="A343" t="s">
        <v>1172</v>
      </c>
      <c r="B343">
        <v>8.08</v>
      </c>
    </row>
    <row r="344" spans="1:2">
      <c r="A344" t="s">
        <v>1176</v>
      </c>
      <c r="B344">
        <v>12.459999999999999</v>
      </c>
    </row>
    <row r="345" spans="1:2">
      <c r="A345" t="s">
        <v>1180</v>
      </c>
      <c r="B345">
        <v>6.67</v>
      </c>
    </row>
    <row r="346" spans="1:2">
      <c r="A346" t="s">
        <v>1184</v>
      </c>
      <c r="B346">
        <v>10.28</v>
      </c>
    </row>
    <row r="347" spans="1:2">
      <c r="A347" t="s">
        <v>1187</v>
      </c>
      <c r="B347">
        <v>27.91</v>
      </c>
    </row>
    <row r="348" spans="1:2">
      <c r="A348" t="s">
        <v>1190</v>
      </c>
      <c r="B348">
        <v>49.62</v>
      </c>
    </row>
    <row r="349" spans="1:2">
      <c r="A349" t="s">
        <v>1193</v>
      </c>
      <c r="B349">
        <v>247.54999999999998</v>
      </c>
    </row>
    <row r="350" spans="1:2">
      <c r="A350" t="s">
        <v>1197</v>
      </c>
      <c r="B350">
        <v>9.15</v>
      </c>
    </row>
    <row r="351" spans="1:2">
      <c r="A351" t="s">
        <v>1202</v>
      </c>
      <c r="B351">
        <v>10.28</v>
      </c>
    </row>
    <row r="352" spans="1:2">
      <c r="A352" t="s">
        <v>1206</v>
      </c>
      <c r="B352">
        <v>8.94</v>
      </c>
    </row>
    <row r="353" spans="1:2">
      <c r="A353" t="s">
        <v>1209</v>
      </c>
      <c r="B353">
        <v>19.220000000000002</v>
      </c>
    </row>
    <row r="354" spans="1:2">
      <c r="A354" t="s">
        <v>1212</v>
      </c>
      <c r="B354">
        <v>22.240000000000002</v>
      </c>
    </row>
    <row r="355" spans="1:2">
      <c r="A355" t="s">
        <v>1215</v>
      </c>
      <c r="B355">
        <v>53.3</v>
      </c>
    </row>
    <row r="356" spans="1:2">
      <c r="A356" t="s">
        <v>1219</v>
      </c>
      <c r="B356">
        <v>54.58</v>
      </c>
    </row>
    <row r="357" spans="1:2">
      <c r="A357" t="s">
        <v>1223</v>
      </c>
      <c r="B357">
        <v>280.38</v>
      </c>
    </row>
    <row r="358" spans="1:2">
      <c r="A358" t="s">
        <v>1227</v>
      </c>
      <c r="B358">
        <v>16.57</v>
      </c>
    </row>
    <row r="359" spans="1:2">
      <c r="A359" t="s">
        <v>1231</v>
      </c>
      <c r="B359">
        <v>22.400000000000002</v>
      </c>
    </row>
    <row r="360" spans="1:2">
      <c r="A360" t="s">
        <v>1234</v>
      </c>
      <c r="B360">
        <v>38.39</v>
      </c>
    </row>
    <row r="361" spans="1:2">
      <c r="A361" t="s">
        <v>1237</v>
      </c>
      <c r="B361">
        <v>116.87</v>
      </c>
    </row>
    <row r="362" spans="1:2">
      <c r="A362" t="s">
        <v>1241</v>
      </c>
      <c r="B362">
        <v>16.64</v>
      </c>
    </row>
    <row r="363" spans="1:2">
      <c r="A363" t="s">
        <v>1245</v>
      </c>
      <c r="B363">
        <v>27.580000000000002</v>
      </c>
    </row>
    <row r="364" spans="1:2">
      <c r="A364" t="s">
        <v>1248</v>
      </c>
      <c r="B364">
        <v>17.900000000000002</v>
      </c>
    </row>
    <row r="365" spans="1:2">
      <c r="A365" t="s">
        <v>1251</v>
      </c>
      <c r="B365">
        <v>54.949999999999996</v>
      </c>
    </row>
    <row r="366" spans="1:2">
      <c r="A366" t="s">
        <v>1254</v>
      </c>
      <c r="B366">
        <v>45.89</v>
      </c>
    </row>
    <row r="367" spans="1:2">
      <c r="A367" t="s">
        <v>1259</v>
      </c>
      <c r="B367">
        <v>65.88000000000001</v>
      </c>
    </row>
    <row r="368" spans="1:2">
      <c r="A368" t="s">
        <v>1264</v>
      </c>
      <c r="B368">
        <v>63.48</v>
      </c>
    </row>
    <row r="369" spans="1:2">
      <c r="A369" t="s">
        <v>1268</v>
      </c>
      <c r="B369">
        <v>65.88000000000001</v>
      </c>
    </row>
    <row r="370" spans="1:2">
      <c r="A370" t="s">
        <v>1272</v>
      </c>
      <c r="B370">
        <v>63.48</v>
      </c>
    </row>
    <row r="371" spans="1:2">
      <c r="A371" t="s">
        <v>1277</v>
      </c>
      <c r="B371">
        <v>89.26</v>
      </c>
    </row>
    <row r="372" spans="1:2">
      <c r="A372" t="s">
        <v>1282</v>
      </c>
      <c r="B372">
        <v>19</v>
      </c>
    </row>
    <row r="373" spans="1:2">
      <c r="A373" t="s">
        <v>1286</v>
      </c>
      <c r="B373">
        <v>25.240000000000002</v>
      </c>
    </row>
    <row r="374" spans="1:2">
      <c r="A374" t="s">
        <v>1289</v>
      </c>
      <c r="B374">
        <v>66.08</v>
      </c>
    </row>
    <row r="375" spans="1:2">
      <c r="A375" t="s">
        <v>1292</v>
      </c>
      <c r="B375">
        <v>124.78</v>
      </c>
    </row>
    <row r="376" spans="1:2">
      <c r="A376" t="s">
        <v>1297</v>
      </c>
      <c r="B376">
        <v>18.05</v>
      </c>
    </row>
    <row r="377" spans="1:2">
      <c r="A377" t="s">
        <v>1302</v>
      </c>
      <c r="B377">
        <v>77.900000000000006</v>
      </c>
    </row>
    <row r="378" spans="1:2">
      <c r="A378" t="s">
        <v>1306</v>
      </c>
      <c r="B378">
        <v>48.03</v>
      </c>
    </row>
    <row r="379" spans="1:2">
      <c r="A379" t="s">
        <v>1310</v>
      </c>
      <c r="B379">
        <v>126.68</v>
      </c>
    </row>
    <row r="380" spans="1:2">
      <c r="A380" t="s">
        <v>1314</v>
      </c>
      <c r="B380">
        <v>121.86</v>
      </c>
    </row>
    <row r="381" spans="1:2">
      <c r="A381" t="s">
        <v>1318</v>
      </c>
      <c r="B381">
        <v>20.25</v>
      </c>
    </row>
    <row r="382" spans="1:2">
      <c r="A382" t="s">
        <v>1322</v>
      </c>
      <c r="B382">
        <v>16.8</v>
      </c>
    </row>
    <row r="383" spans="1:2">
      <c r="A383" t="s">
        <v>1325</v>
      </c>
      <c r="B383">
        <v>55.94</v>
      </c>
    </row>
    <row r="384" spans="1:2">
      <c r="A384" t="s">
        <v>1329</v>
      </c>
      <c r="B384">
        <v>19.170000000000002</v>
      </c>
    </row>
    <row r="385" spans="1:2">
      <c r="A385" t="s">
        <v>1333</v>
      </c>
      <c r="B385">
        <v>21.01</v>
      </c>
    </row>
    <row r="386" spans="1:2">
      <c r="A386" t="s">
        <v>1336</v>
      </c>
      <c r="B386">
        <v>38.419999999999995</v>
      </c>
    </row>
    <row r="387" spans="1:2">
      <c r="A387" t="s">
        <v>1339</v>
      </c>
      <c r="B387">
        <v>81.13000000000001</v>
      </c>
    </row>
    <row r="388" spans="1:2">
      <c r="A388" t="s">
        <v>1343</v>
      </c>
      <c r="B388">
        <v>15.87</v>
      </c>
    </row>
    <row r="389" spans="1:2">
      <c r="A389" t="s">
        <v>1347</v>
      </c>
      <c r="B389">
        <v>17.41</v>
      </c>
    </row>
    <row r="390" spans="1:2">
      <c r="A390" t="s">
        <v>1350</v>
      </c>
      <c r="B390">
        <v>32.559999999999995</v>
      </c>
    </row>
    <row r="391" spans="1:2">
      <c r="A391" t="s">
        <v>1353</v>
      </c>
      <c r="B391">
        <v>70.960000000000008</v>
      </c>
    </row>
    <row r="392" spans="1:2">
      <c r="A392" t="s">
        <v>1357</v>
      </c>
      <c r="B392">
        <v>58.05</v>
      </c>
    </row>
    <row r="393" spans="1:2">
      <c r="A393" t="s">
        <v>1361</v>
      </c>
      <c r="B393">
        <v>91.79</v>
      </c>
    </row>
    <row r="394" spans="1:2">
      <c r="A394" t="s">
        <v>1365</v>
      </c>
      <c r="B394">
        <v>38.57</v>
      </c>
    </row>
    <row r="395" spans="1:2">
      <c r="A395" t="s">
        <v>1369</v>
      </c>
      <c r="B395">
        <v>89.17</v>
      </c>
    </row>
    <row r="396" spans="1:2">
      <c r="A396" t="s">
        <v>1373</v>
      </c>
      <c r="B396">
        <v>26.220000000000002</v>
      </c>
    </row>
    <row r="397" spans="1:2">
      <c r="A397" t="s">
        <v>1377</v>
      </c>
      <c r="B397">
        <v>40.46</v>
      </c>
    </row>
    <row r="398" spans="1:2">
      <c r="A398" t="s">
        <v>1380</v>
      </c>
      <c r="B398">
        <v>29.78</v>
      </c>
    </row>
    <row r="399" spans="1:2">
      <c r="A399" t="s">
        <v>1384</v>
      </c>
      <c r="B399">
        <v>106.80000000000001</v>
      </c>
    </row>
    <row r="400" spans="1:2">
      <c r="A400" t="s">
        <v>1388</v>
      </c>
      <c r="B400">
        <v>17.310000000000002</v>
      </c>
    </row>
    <row r="401" spans="1:2">
      <c r="A401" t="s">
        <v>1392</v>
      </c>
      <c r="B401">
        <v>17.630000000000003</v>
      </c>
    </row>
    <row r="402" spans="1:2">
      <c r="A402" t="s">
        <v>1395</v>
      </c>
      <c r="B402">
        <v>41.839999999999996</v>
      </c>
    </row>
    <row r="403" spans="1:2">
      <c r="A403" t="s">
        <v>1398</v>
      </c>
      <c r="B403">
        <v>87.47</v>
      </c>
    </row>
    <row r="404" spans="1:2">
      <c r="A404" t="s">
        <v>1402</v>
      </c>
      <c r="B404">
        <v>26.790000000000003</v>
      </c>
    </row>
    <row r="405" spans="1:2">
      <c r="A405" t="s">
        <v>1406</v>
      </c>
      <c r="B405">
        <v>19.270000000000003</v>
      </c>
    </row>
    <row r="406" spans="1:2">
      <c r="A406" t="s">
        <v>1409</v>
      </c>
      <c r="B406">
        <v>47.32</v>
      </c>
    </row>
    <row r="407" spans="1:2">
      <c r="A407" t="s">
        <v>1412</v>
      </c>
      <c r="B407">
        <v>27.19</v>
      </c>
    </row>
    <row r="408" spans="1:2">
      <c r="A408" t="s">
        <v>1415</v>
      </c>
      <c r="B408">
        <v>48.97</v>
      </c>
    </row>
    <row r="409" spans="1:2">
      <c r="A409" t="s">
        <v>1418</v>
      </c>
      <c r="B409">
        <v>62.82</v>
      </c>
    </row>
    <row r="410" spans="1:2">
      <c r="A410" t="s">
        <v>1422</v>
      </c>
      <c r="B410">
        <v>12.07</v>
      </c>
    </row>
    <row r="411" spans="1:2">
      <c r="A411" t="s">
        <v>1426</v>
      </c>
      <c r="B411">
        <v>14.43</v>
      </c>
    </row>
    <row r="412" spans="1:2">
      <c r="A412" t="s">
        <v>1429</v>
      </c>
      <c r="B412">
        <v>31.03</v>
      </c>
    </row>
    <row r="413" spans="1:2">
      <c r="A413" t="s">
        <v>1432</v>
      </c>
      <c r="B413">
        <v>63.089999999999996</v>
      </c>
    </row>
    <row r="414" spans="1:2">
      <c r="A414" t="s">
        <v>1435</v>
      </c>
      <c r="B414">
        <v>189.82</v>
      </c>
    </row>
    <row r="415" spans="1:2">
      <c r="A415" t="s">
        <v>1439</v>
      </c>
      <c r="B415">
        <v>19.3</v>
      </c>
    </row>
    <row r="416" spans="1:2">
      <c r="A416" t="s">
        <v>1443</v>
      </c>
      <c r="B416">
        <v>35.54</v>
      </c>
    </row>
    <row r="417" spans="1:2">
      <c r="A417" t="s">
        <v>1446</v>
      </c>
      <c r="B417">
        <v>16.39</v>
      </c>
    </row>
    <row r="418" spans="1:2">
      <c r="A418" t="s">
        <v>1449</v>
      </c>
      <c r="B418">
        <v>29.880000000000003</v>
      </c>
    </row>
    <row r="419" spans="1:2">
      <c r="A419" t="s">
        <v>1452</v>
      </c>
      <c r="B419">
        <v>21.790000000000003</v>
      </c>
    </row>
    <row r="420" spans="1:2">
      <c r="A420" t="s">
        <v>1456</v>
      </c>
      <c r="B420">
        <v>102.78</v>
      </c>
    </row>
    <row r="421" spans="1:2">
      <c r="A421" t="s">
        <v>1459</v>
      </c>
      <c r="B421">
        <v>40.26</v>
      </c>
    </row>
    <row r="422" spans="1:2">
      <c r="A422" t="s">
        <v>1462</v>
      </c>
      <c r="B422">
        <v>54.46</v>
      </c>
    </row>
    <row r="423" spans="1:2">
      <c r="A423" t="s">
        <v>1465</v>
      </c>
      <c r="B423">
        <v>171.70999999999998</v>
      </c>
    </row>
    <row r="424" spans="1:2">
      <c r="A424" t="s">
        <v>1469</v>
      </c>
      <c r="B424">
        <v>9.93</v>
      </c>
    </row>
    <row r="425" spans="1:2">
      <c r="A425" t="s">
        <v>1473</v>
      </c>
      <c r="B425">
        <v>25.080000000000002</v>
      </c>
    </row>
    <row r="426" spans="1:2">
      <c r="A426" t="s">
        <v>1476</v>
      </c>
      <c r="B426">
        <v>61.839999999999996</v>
      </c>
    </row>
    <row r="427" spans="1:2">
      <c r="A427" t="s">
        <v>1479</v>
      </c>
      <c r="B427">
        <v>83.660000000000011</v>
      </c>
    </row>
    <row r="428" spans="1:2">
      <c r="A428" t="s">
        <v>1483</v>
      </c>
      <c r="B428">
        <v>54.309999999999995</v>
      </c>
    </row>
    <row r="429" spans="1:2">
      <c r="A429" t="s">
        <v>1487</v>
      </c>
      <c r="B429">
        <v>96.81</v>
      </c>
    </row>
    <row r="430" spans="1:2">
      <c r="A430" t="s">
        <v>1491</v>
      </c>
      <c r="B430">
        <v>33.919999999999995</v>
      </c>
    </row>
    <row r="431" spans="1:2">
      <c r="A431" t="s">
        <v>1495</v>
      </c>
      <c r="B431">
        <v>40.489999999999995</v>
      </c>
    </row>
    <row r="432" spans="1:2">
      <c r="A432" t="s">
        <v>1498</v>
      </c>
      <c r="B432">
        <v>90.990000000000009</v>
      </c>
    </row>
    <row r="433" spans="1:2">
      <c r="A433" t="s">
        <v>1501</v>
      </c>
      <c r="B433">
        <v>178.14999999999998</v>
      </c>
    </row>
    <row r="434" spans="1:2">
      <c r="A434" t="s">
        <v>1505</v>
      </c>
      <c r="B434">
        <v>38.65</v>
      </c>
    </row>
    <row r="435" spans="1:2">
      <c r="A435" t="s">
        <v>1509</v>
      </c>
      <c r="B435">
        <v>63.36</v>
      </c>
    </row>
    <row r="436" spans="1:2">
      <c r="A436" t="s">
        <v>1512</v>
      </c>
      <c r="B436">
        <v>147.47</v>
      </c>
    </row>
    <row r="437" spans="1:2">
      <c r="A437" t="s">
        <v>1516</v>
      </c>
      <c r="B437">
        <v>14.67</v>
      </c>
    </row>
    <row r="438" spans="1:2">
      <c r="A438" t="s">
        <v>1520</v>
      </c>
      <c r="B438">
        <v>16.34</v>
      </c>
    </row>
    <row r="439" spans="1:2">
      <c r="A439" t="s">
        <v>1523</v>
      </c>
      <c r="B439">
        <v>119.72</v>
      </c>
    </row>
    <row r="440" spans="1:2">
      <c r="A440" t="s">
        <v>1526</v>
      </c>
      <c r="B440">
        <v>216.29999999999998</v>
      </c>
    </row>
    <row r="441" spans="1:2">
      <c r="A441" t="s">
        <v>1530</v>
      </c>
      <c r="B441">
        <v>16.400000000000002</v>
      </c>
    </row>
    <row r="442" spans="1:2">
      <c r="A442" t="s">
        <v>1530</v>
      </c>
      <c r="B442">
        <v>16.400000000000002</v>
      </c>
    </row>
    <row r="443" spans="1:2">
      <c r="A443" t="s">
        <v>1535</v>
      </c>
      <c r="B443">
        <v>15.53</v>
      </c>
    </row>
    <row r="444" spans="1:2">
      <c r="A444" t="s">
        <v>1539</v>
      </c>
      <c r="B444">
        <v>18.84</v>
      </c>
    </row>
    <row r="445" spans="1:2">
      <c r="A445" t="s">
        <v>1542</v>
      </c>
      <c r="B445">
        <v>80.89</v>
      </c>
    </row>
    <row r="446" spans="1:2">
      <c r="A446" t="s">
        <v>1545</v>
      </c>
      <c r="B446">
        <v>148.35999999999999</v>
      </c>
    </row>
    <row r="447" spans="1:2">
      <c r="A447" t="s">
        <v>1549</v>
      </c>
      <c r="B447">
        <v>23.430000000000003</v>
      </c>
    </row>
    <row r="448" spans="1:2">
      <c r="A448" t="s">
        <v>1553</v>
      </c>
      <c r="B448">
        <v>66.960000000000008</v>
      </c>
    </row>
    <row r="449" spans="1:2">
      <c r="A449" t="s">
        <v>1557</v>
      </c>
      <c r="B449">
        <v>20.880000000000003</v>
      </c>
    </row>
    <row r="450" spans="1:2">
      <c r="A450" t="s">
        <v>1561</v>
      </c>
      <c r="B450">
        <v>38.18</v>
      </c>
    </row>
    <row r="451" spans="1:2">
      <c r="A451" t="s">
        <v>1565</v>
      </c>
      <c r="B451">
        <v>33.22</v>
      </c>
    </row>
    <row r="452" spans="1:2">
      <c r="A452" t="s">
        <v>1571</v>
      </c>
      <c r="B452">
        <v>40.019999999999996</v>
      </c>
    </row>
    <row r="453" spans="1:2">
      <c r="A453" t="s">
        <v>1571</v>
      </c>
      <c r="B453">
        <v>40.019999999999996</v>
      </c>
    </row>
    <row r="454" spans="1:2">
      <c r="A454" t="s">
        <v>1577</v>
      </c>
      <c r="B454">
        <v>58.489999999999995</v>
      </c>
    </row>
    <row r="455" spans="1:2">
      <c r="A455" t="s">
        <v>1582</v>
      </c>
      <c r="B455">
        <v>18.080000000000002</v>
      </c>
    </row>
    <row r="456" spans="1:2">
      <c r="A456" t="s">
        <v>1587</v>
      </c>
      <c r="B456">
        <v>18.21</v>
      </c>
    </row>
    <row r="457" spans="1:2">
      <c r="A457" t="s">
        <v>1592</v>
      </c>
      <c r="B457">
        <v>22.060000000000002</v>
      </c>
    </row>
    <row r="458" spans="1:2">
      <c r="A458" t="s">
        <v>1597</v>
      </c>
      <c r="B458">
        <v>24.35</v>
      </c>
    </row>
    <row r="459" spans="1:2">
      <c r="A459" t="s">
        <v>1602</v>
      </c>
      <c r="B459">
        <v>18.520000000000003</v>
      </c>
    </row>
    <row r="460" spans="1:2">
      <c r="A460" t="s">
        <v>1607</v>
      </c>
      <c r="B460">
        <v>58.39</v>
      </c>
    </row>
    <row r="461" spans="1:2">
      <c r="A461" t="s">
        <v>1612</v>
      </c>
      <c r="B461">
        <v>57.269999999999996</v>
      </c>
    </row>
    <row r="462" spans="1:2">
      <c r="A462" t="s">
        <v>1617</v>
      </c>
      <c r="B462">
        <v>42.72</v>
      </c>
    </row>
    <row r="463" spans="1:2">
      <c r="A463" t="s">
        <v>1621</v>
      </c>
      <c r="B463">
        <v>38.909999999999997</v>
      </c>
    </row>
    <row r="464" spans="1:2">
      <c r="A464" t="s">
        <v>1625</v>
      </c>
      <c r="B464">
        <v>46.61</v>
      </c>
    </row>
    <row r="465" spans="1:2">
      <c r="A465" t="s">
        <v>1629</v>
      </c>
      <c r="B465">
        <v>50.39</v>
      </c>
    </row>
    <row r="466" spans="1:2">
      <c r="A466" t="s">
        <v>1633</v>
      </c>
      <c r="B466">
        <v>67.64</v>
      </c>
    </row>
    <row r="467" spans="1:2">
      <c r="A467" t="s">
        <v>1639</v>
      </c>
      <c r="B467">
        <v>50.5</v>
      </c>
    </row>
    <row r="468" spans="1:2">
      <c r="A468" t="s">
        <v>1644</v>
      </c>
      <c r="B468">
        <v>59.769999999999996</v>
      </c>
    </row>
    <row r="469" spans="1:2">
      <c r="A469" t="s">
        <v>1650</v>
      </c>
      <c r="B469">
        <v>96.350000000000009</v>
      </c>
    </row>
    <row r="470" spans="1:2">
      <c r="A470" t="s">
        <v>1655</v>
      </c>
      <c r="B470">
        <v>81.86</v>
      </c>
    </row>
    <row r="471" spans="1:2">
      <c r="A471" t="s">
        <v>1660</v>
      </c>
      <c r="B471">
        <v>15.68</v>
      </c>
    </row>
    <row r="472" spans="1:2">
      <c r="A472" t="s">
        <v>1665</v>
      </c>
      <c r="B472">
        <v>20.12</v>
      </c>
    </row>
    <row r="473" spans="1:2">
      <c r="A473" t="s">
        <v>1670</v>
      </c>
      <c r="B473">
        <v>17.700000000000003</v>
      </c>
    </row>
    <row r="474" spans="1:2">
      <c r="A474" t="s">
        <v>1678</v>
      </c>
      <c r="B474">
        <v>7.43</v>
      </c>
    </row>
    <row r="475" spans="1:2">
      <c r="A475" t="s">
        <v>1681</v>
      </c>
      <c r="B475">
        <v>1.55</v>
      </c>
    </row>
    <row r="476" spans="1:2">
      <c r="A476" t="s">
        <v>1684</v>
      </c>
      <c r="B476">
        <v>2.13</v>
      </c>
    </row>
    <row r="477" spans="1:2">
      <c r="A477" t="s">
        <v>1687</v>
      </c>
      <c r="B477">
        <v>7.42</v>
      </c>
    </row>
    <row r="478" spans="1:2">
      <c r="A478" t="s">
        <v>1690</v>
      </c>
      <c r="B478">
        <v>12.6</v>
      </c>
    </row>
    <row r="479" spans="1:2">
      <c r="A479" t="s">
        <v>1693</v>
      </c>
      <c r="B479">
        <v>41.22</v>
      </c>
    </row>
    <row r="480" spans="1:2">
      <c r="A480" t="s">
        <v>1696</v>
      </c>
      <c r="B480">
        <v>68.490000000000009</v>
      </c>
    </row>
    <row r="481" spans="1:2">
      <c r="A481" t="s">
        <v>2908</v>
      </c>
      <c r="B481">
        <v>80.040000000000006</v>
      </c>
    </row>
    <row r="482" spans="1:2">
      <c r="A482" t="s">
        <v>1699</v>
      </c>
      <c r="B482">
        <v>136.32</v>
      </c>
    </row>
    <row r="483" spans="1:2">
      <c r="A483" t="s">
        <v>1703</v>
      </c>
      <c r="B483">
        <v>16.430000000000003</v>
      </c>
    </row>
    <row r="484" spans="1:2">
      <c r="A484" t="s">
        <v>1706</v>
      </c>
      <c r="B484">
        <v>2.9299999999999997</v>
      </c>
    </row>
    <row r="485" spans="1:2">
      <c r="A485" t="s">
        <v>1709</v>
      </c>
      <c r="B485">
        <v>5.01</v>
      </c>
    </row>
    <row r="486" spans="1:2">
      <c r="A486" t="s">
        <v>1712</v>
      </c>
      <c r="B486">
        <v>13.36</v>
      </c>
    </row>
    <row r="487" spans="1:2">
      <c r="A487" t="s">
        <v>1715</v>
      </c>
      <c r="B487">
        <v>17.34</v>
      </c>
    </row>
    <row r="488" spans="1:2">
      <c r="A488" t="s">
        <v>1718</v>
      </c>
      <c r="B488">
        <v>55.62</v>
      </c>
    </row>
    <row r="489" spans="1:2">
      <c r="A489" t="s">
        <v>1723</v>
      </c>
      <c r="B489">
        <v>4.72</v>
      </c>
    </row>
    <row r="490" spans="1:2">
      <c r="A490" t="s">
        <v>1727</v>
      </c>
      <c r="B490">
        <v>13.799999999999999</v>
      </c>
    </row>
    <row r="491" spans="1:2">
      <c r="A491" t="s">
        <v>1731</v>
      </c>
      <c r="B491">
        <v>10.75</v>
      </c>
    </row>
    <row r="492" spans="1:2">
      <c r="A492" t="s">
        <v>1735</v>
      </c>
      <c r="B492">
        <v>21.060000000000002</v>
      </c>
    </row>
    <row r="493" spans="1:2">
      <c r="A493" t="s">
        <v>1738</v>
      </c>
      <c r="B493">
        <v>22.5</v>
      </c>
    </row>
    <row r="494" spans="1:2">
      <c r="A494" t="s">
        <v>1742</v>
      </c>
      <c r="B494">
        <v>87.54</v>
      </c>
    </row>
    <row r="495" spans="1:2">
      <c r="A495" t="s">
        <v>1746</v>
      </c>
      <c r="B495">
        <v>6.0699999999999994</v>
      </c>
    </row>
    <row r="496" spans="1:2">
      <c r="A496" t="s">
        <v>1749</v>
      </c>
      <c r="B496">
        <v>6.6</v>
      </c>
    </row>
    <row r="497" spans="1:2">
      <c r="A497" t="s">
        <v>1753</v>
      </c>
      <c r="B497">
        <v>6.5</v>
      </c>
    </row>
    <row r="498" spans="1:2">
      <c r="A498" t="s">
        <v>1757</v>
      </c>
      <c r="B498">
        <v>6.26</v>
      </c>
    </row>
    <row r="499" spans="1:2">
      <c r="A499" t="s">
        <v>1760</v>
      </c>
      <c r="B499">
        <v>33.01</v>
      </c>
    </row>
    <row r="500" spans="1:2">
      <c r="A500" t="s">
        <v>1763</v>
      </c>
      <c r="B500">
        <v>7.87</v>
      </c>
    </row>
    <row r="501" spans="1:2">
      <c r="A501" t="s">
        <v>1767</v>
      </c>
      <c r="B501">
        <v>8.16</v>
      </c>
    </row>
    <row r="502" spans="1:2">
      <c r="A502" t="s">
        <v>1770</v>
      </c>
      <c r="B502">
        <v>8.26</v>
      </c>
    </row>
    <row r="503" spans="1:2">
      <c r="A503" t="s">
        <v>1774</v>
      </c>
      <c r="B503">
        <v>7.1099999999999994</v>
      </c>
    </row>
    <row r="504" spans="1:2">
      <c r="A504" t="s">
        <v>1777</v>
      </c>
      <c r="B504">
        <v>5.7799999999999994</v>
      </c>
    </row>
    <row r="505" spans="1:2">
      <c r="A505" t="s">
        <v>1780</v>
      </c>
      <c r="B505">
        <v>5.8199999999999994</v>
      </c>
    </row>
    <row r="506" spans="1:2">
      <c r="A506" t="s">
        <v>1784</v>
      </c>
      <c r="B506">
        <v>6.64</v>
      </c>
    </row>
    <row r="507" spans="1:2">
      <c r="A507" t="s">
        <v>1789</v>
      </c>
      <c r="B507">
        <v>6.31</v>
      </c>
    </row>
    <row r="508" spans="1:2">
      <c r="A508" t="s">
        <v>1792</v>
      </c>
      <c r="B508">
        <v>6.13</v>
      </c>
    </row>
    <row r="509" spans="1:2">
      <c r="A509" t="s">
        <v>1795</v>
      </c>
      <c r="B509">
        <v>12.03</v>
      </c>
    </row>
    <row r="510" spans="1:2">
      <c r="A510" t="s">
        <v>1798</v>
      </c>
      <c r="B510">
        <v>6.06</v>
      </c>
    </row>
    <row r="511" spans="1:2">
      <c r="A511" t="s">
        <v>1802</v>
      </c>
      <c r="B511">
        <v>8.18</v>
      </c>
    </row>
    <row r="512" spans="1:2">
      <c r="A512" t="s">
        <v>1805</v>
      </c>
      <c r="B512">
        <v>7.93</v>
      </c>
    </row>
    <row r="513" spans="1:2">
      <c r="A513" t="s">
        <v>1809</v>
      </c>
      <c r="B513">
        <v>3.75</v>
      </c>
    </row>
    <row r="514" spans="1:2">
      <c r="A514" t="s">
        <v>1812</v>
      </c>
      <c r="B514">
        <v>5.01</v>
      </c>
    </row>
    <row r="515" spans="1:2">
      <c r="A515" t="s">
        <v>1815</v>
      </c>
      <c r="B515">
        <v>13.44</v>
      </c>
    </row>
    <row r="516" spans="1:2">
      <c r="A516" t="s">
        <v>1818</v>
      </c>
      <c r="B516">
        <v>22.080000000000002</v>
      </c>
    </row>
    <row r="517" spans="1:2">
      <c r="A517" t="s">
        <v>1821</v>
      </c>
      <c r="B517">
        <v>62.86</v>
      </c>
    </row>
    <row r="518" spans="1:2">
      <c r="A518" t="s">
        <v>1825</v>
      </c>
      <c r="B518">
        <v>13.56</v>
      </c>
    </row>
    <row r="519" spans="1:2">
      <c r="A519" t="s">
        <v>1830</v>
      </c>
      <c r="B519">
        <v>6.52</v>
      </c>
    </row>
    <row r="520" spans="1:2">
      <c r="A520" t="s">
        <v>1833</v>
      </c>
      <c r="B520">
        <v>8.129999999999999</v>
      </c>
    </row>
    <row r="521" spans="1:2">
      <c r="A521" t="s">
        <v>1836</v>
      </c>
      <c r="B521">
        <v>18.990000000000002</v>
      </c>
    </row>
    <row r="522" spans="1:2">
      <c r="A522" t="s">
        <v>1839</v>
      </c>
      <c r="B522">
        <v>30.3</v>
      </c>
    </row>
    <row r="523" spans="1:2">
      <c r="A523" t="s">
        <v>1842</v>
      </c>
      <c r="B523">
        <v>88.98</v>
      </c>
    </row>
    <row r="524" spans="1:2">
      <c r="A524" t="s">
        <v>1846</v>
      </c>
      <c r="B524">
        <v>2.78</v>
      </c>
    </row>
    <row r="525" spans="1:2">
      <c r="A525" t="s">
        <v>1849</v>
      </c>
      <c r="B525">
        <v>3.1199999999999997</v>
      </c>
    </row>
    <row r="526" spans="1:2">
      <c r="A526" t="s">
        <v>1852</v>
      </c>
      <c r="B526">
        <v>5.55</v>
      </c>
    </row>
    <row r="527" spans="1:2">
      <c r="A527" t="s">
        <v>1855</v>
      </c>
      <c r="B527">
        <v>8.23</v>
      </c>
    </row>
    <row r="528" spans="1:2">
      <c r="A528" t="s">
        <v>1858</v>
      </c>
      <c r="B528">
        <v>26.12</v>
      </c>
    </row>
    <row r="529" spans="1:2">
      <c r="A529" t="s">
        <v>1862</v>
      </c>
      <c r="B529">
        <v>6.18</v>
      </c>
    </row>
    <row r="530" spans="1:2">
      <c r="A530" t="s">
        <v>1865</v>
      </c>
      <c r="B530">
        <v>7.3999999999999995</v>
      </c>
    </row>
    <row r="531" spans="1:2">
      <c r="A531" t="s">
        <v>1868</v>
      </c>
      <c r="B531">
        <v>2.6999999999999997</v>
      </c>
    </row>
    <row r="532" spans="1:2">
      <c r="A532" t="s">
        <v>1871</v>
      </c>
      <c r="B532">
        <v>12.93</v>
      </c>
    </row>
    <row r="533" spans="1:2">
      <c r="A533" t="s">
        <v>1874</v>
      </c>
      <c r="B533">
        <v>6.83</v>
      </c>
    </row>
    <row r="534" spans="1:2">
      <c r="A534" t="s">
        <v>1877</v>
      </c>
      <c r="B534">
        <v>22.48</v>
      </c>
    </row>
    <row r="535" spans="1:2">
      <c r="A535" t="s">
        <v>1880</v>
      </c>
      <c r="B535">
        <v>11.61</v>
      </c>
    </row>
    <row r="536" spans="1:2">
      <c r="A536" t="s">
        <v>1884</v>
      </c>
      <c r="B536">
        <v>57.71</v>
      </c>
    </row>
    <row r="537" spans="1:2">
      <c r="A537" t="s">
        <v>1888</v>
      </c>
      <c r="B537">
        <v>112.98</v>
      </c>
    </row>
    <row r="538" spans="1:2">
      <c r="A538" t="s">
        <v>1892</v>
      </c>
      <c r="B538">
        <v>16.680000000000003</v>
      </c>
    </row>
    <row r="539" spans="1:2">
      <c r="A539" t="s">
        <v>1897</v>
      </c>
      <c r="B539">
        <v>9.27</v>
      </c>
    </row>
    <row r="540" spans="1:2">
      <c r="A540" t="s">
        <v>1900</v>
      </c>
      <c r="B540">
        <v>2.9499999999999997</v>
      </c>
    </row>
    <row r="541" spans="1:2">
      <c r="A541" t="s">
        <v>1903</v>
      </c>
      <c r="B541">
        <v>3.96</v>
      </c>
    </row>
    <row r="542" spans="1:2">
      <c r="A542" t="s">
        <v>1906</v>
      </c>
      <c r="B542">
        <v>11.06</v>
      </c>
    </row>
    <row r="543" spans="1:2">
      <c r="A543" t="s">
        <v>1909</v>
      </c>
      <c r="B543">
        <v>25.040000000000003</v>
      </c>
    </row>
    <row r="544" spans="1:2">
      <c r="A544" t="s">
        <v>1913</v>
      </c>
      <c r="B544">
        <v>4.2699999999999996</v>
      </c>
    </row>
    <row r="545" spans="1:2">
      <c r="A545" t="s">
        <v>1917</v>
      </c>
      <c r="B545">
        <v>13.69</v>
      </c>
    </row>
    <row r="546" spans="1:2">
      <c r="A546" t="s">
        <v>1921</v>
      </c>
      <c r="B546">
        <v>10.08</v>
      </c>
    </row>
    <row r="547" spans="1:2">
      <c r="A547" t="s">
        <v>1925</v>
      </c>
      <c r="B547">
        <v>11.73</v>
      </c>
    </row>
    <row r="548" spans="1:2">
      <c r="A548" t="s">
        <v>1929</v>
      </c>
      <c r="B548">
        <v>12.74</v>
      </c>
    </row>
    <row r="549" spans="1:2">
      <c r="A549" t="s">
        <v>1932</v>
      </c>
      <c r="B549">
        <v>14.209999999999999</v>
      </c>
    </row>
    <row r="550" spans="1:2">
      <c r="A550" t="s">
        <v>1935</v>
      </c>
      <c r="B550">
        <v>26.020000000000003</v>
      </c>
    </row>
    <row r="551" spans="1:2">
      <c r="A551" t="s">
        <v>1938</v>
      </c>
      <c r="B551">
        <v>11.66</v>
      </c>
    </row>
    <row r="552" spans="1:2">
      <c r="A552" t="s">
        <v>1942</v>
      </c>
      <c r="B552">
        <v>8.57</v>
      </c>
    </row>
    <row r="553" spans="1:2">
      <c r="A553" t="s">
        <v>1947</v>
      </c>
      <c r="B553">
        <v>6.25</v>
      </c>
    </row>
    <row r="554" spans="1:2">
      <c r="A554" t="s">
        <v>1950</v>
      </c>
      <c r="B554">
        <v>10.43</v>
      </c>
    </row>
    <row r="555" spans="1:2">
      <c r="A555" t="s">
        <v>1953</v>
      </c>
      <c r="B555">
        <v>17.430000000000003</v>
      </c>
    </row>
    <row r="556" spans="1:2">
      <c r="A556" t="s">
        <v>1956</v>
      </c>
      <c r="B556">
        <v>24.87</v>
      </c>
    </row>
    <row r="557" spans="1:2">
      <c r="A557" t="s">
        <v>1959</v>
      </c>
      <c r="B557">
        <v>62.79</v>
      </c>
    </row>
    <row r="558" spans="1:2">
      <c r="A558" t="s">
        <v>1962</v>
      </c>
      <c r="B558">
        <v>168.79</v>
      </c>
    </row>
    <row r="559" spans="1:2">
      <c r="A559" t="s">
        <v>1966</v>
      </c>
      <c r="B559">
        <v>42.12</v>
      </c>
    </row>
    <row r="560" spans="1:2">
      <c r="A560" t="s">
        <v>1970</v>
      </c>
      <c r="B560">
        <v>24.430000000000003</v>
      </c>
    </row>
    <row r="561" spans="1:2">
      <c r="A561" t="s">
        <v>1973</v>
      </c>
      <c r="B561">
        <v>23.540000000000003</v>
      </c>
    </row>
    <row r="562" spans="1:2">
      <c r="A562" t="s">
        <v>1977</v>
      </c>
      <c r="B562">
        <v>26.770000000000003</v>
      </c>
    </row>
    <row r="563" spans="1:2">
      <c r="A563" t="s">
        <v>1982</v>
      </c>
      <c r="B563">
        <v>21.32</v>
      </c>
    </row>
    <row r="564" spans="1:2">
      <c r="A564" t="s">
        <v>1985</v>
      </c>
      <c r="B564">
        <v>9.31</v>
      </c>
    </row>
    <row r="565" spans="1:2">
      <c r="A565" t="s">
        <v>1989</v>
      </c>
      <c r="B565">
        <v>20.400000000000002</v>
      </c>
    </row>
    <row r="566" spans="1:2">
      <c r="A566" t="s">
        <v>1993</v>
      </c>
      <c r="B566">
        <v>8.16</v>
      </c>
    </row>
    <row r="567" spans="1:2">
      <c r="A567" t="s">
        <v>1996</v>
      </c>
      <c r="B567">
        <v>11.84</v>
      </c>
    </row>
    <row r="568" spans="1:2">
      <c r="A568" t="s">
        <v>1999</v>
      </c>
      <c r="B568">
        <v>15.2</v>
      </c>
    </row>
    <row r="569" spans="1:2">
      <c r="A569" t="s">
        <v>2002</v>
      </c>
      <c r="B569">
        <v>29.220000000000002</v>
      </c>
    </row>
    <row r="570" spans="1:2">
      <c r="A570" t="s">
        <v>2006</v>
      </c>
      <c r="B570">
        <v>30.470000000000002</v>
      </c>
    </row>
    <row r="571" spans="1:2">
      <c r="A571" t="s">
        <v>2010</v>
      </c>
      <c r="B571">
        <v>45.65</v>
      </c>
    </row>
    <row r="572" spans="1:2">
      <c r="A572" t="s">
        <v>2014</v>
      </c>
      <c r="B572">
        <v>15.45</v>
      </c>
    </row>
    <row r="573" spans="1:2">
      <c r="A573" t="s">
        <v>2017</v>
      </c>
      <c r="B573">
        <v>29.3</v>
      </c>
    </row>
    <row r="574" spans="1:2">
      <c r="A574" t="s">
        <v>2020</v>
      </c>
      <c r="B574">
        <v>44.07</v>
      </c>
    </row>
    <row r="575" spans="1:2">
      <c r="A575" t="s">
        <v>2024</v>
      </c>
      <c r="B575">
        <v>29.330000000000002</v>
      </c>
    </row>
    <row r="576" spans="1:2">
      <c r="A576" t="s">
        <v>2028</v>
      </c>
      <c r="B576">
        <v>33.409999999999997</v>
      </c>
    </row>
    <row r="577" spans="1:2">
      <c r="A577" t="s">
        <v>2032</v>
      </c>
      <c r="B577">
        <v>8.51</v>
      </c>
    </row>
    <row r="578" spans="1:2">
      <c r="A578" t="s">
        <v>2035</v>
      </c>
      <c r="B578">
        <v>5.9399999999999995</v>
      </c>
    </row>
    <row r="579" spans="1:2">
      <c r="A579" t="s">
        <v>2038</v>
      </c>
      <c r="B579">
        <v>15.02</v>
      </c>
    </row>
    <row r="580" spans="1:2">
      <c r="A580" t="s">
        <v>2041</v>
      </c>
      <c r="B580">
        <v>28.880000000000003</v>
      </c>
    </row>
    <row r="581" spans="1:2">
      <c r="A581" t="s">
        <v>2044</v>
      </c>
      <c r="B581">
        <v>129.10999999999999</v>
      </c>
    </row>
    <row r="582" spans="1:2">
      <c r="A582" t="s">
        <v>2048</v>
      </c>
      <c r="B582">
        <v>3.4899999999999998</v>
      </c>
    </row>
    <row r="583" spans="1:2">
      <c r="A583" t="s">
        <v>2052</v>
      </c>
      <c r="B583">
        <v>3.6799999999999997</v>
      </c>
    </row>
    <row r="584" spans="1:2">
      <c r="A584" t="s">
        <v>2055</v>
      </c>
      <c r="B584">
        <v>3.8099999999999996</v>
      </c>
    </row>
    <row r="585" spans="1:2">
      <c r="A585" t="s">
        <v>2058</v>
      </c>
      <c r="B585">
        <v>4.7699999999999996</v>
      </c>
    </row>
    <row r="586" spans="1:2">
      <c r="A586" t="s">
        <v>2062</v>
      </c>
      <c r="B586">
        <v>1.54</v>
      </c>
    </row>
    <row r="587" spans="1:2">
      <c r="A587" t="s">
        <v>2065</v>
      </c>
      <c r="B587">
        <v>2.5499999999999998</v>
      </c>
    </row>
    <row r="588" spans="1:2">
      <c r="A588" t="s">
        <v>2069</v>
      </c>
      <c r="B588">
        <v>11.49</v>
      </c>
    </row>
    <row r="589" spans="1:2">
      <c r="A589" t="s">
        <v>2072</v>
      </c>
      <c r="B589">
        <v>3.3</v>
      </c>
    </row>
    <row r="590" spans="1:2">
      <c r="A590" t="s">
        <v>2075</v>
      </c>
      <c r="B590">
        <v>5.21</v>
      </c>
    </row>
    <row r="591" spans="1:2">
      <c r="A591" t="s">
        <v>2078</v>
      </c>
      <c r="B591">
        <v>15.29</v>
      </c>
    </row>
    <row r="592" spans="1:2">
      <c r="A592" t="s">
        <v>2081</v>
      </c>
      <c r="B592">
        <v>30.19</v>
      </c>
    </row>
    <row r="593" spans="1:2">
      <c r="A593" t="s">
        <v>2084</v>
      </c>
      <c r="B593">
        <v>105.68</v>
      </c>
    </row>
    <row r="594" spans="1:2">
      <c r="A594" t="s">
        <v>2087</v>
      </c>
      <c r="B594">
        <v>136.54999999999998</v>
      </c>
    </row>
    <row r="595" spans="1:2">
      <c r="A595" t="s">
        <v>2091</v>
      </c>
      <c r="B595">
        <v>18.96</v>
      </c>
    </row>
    <row r="596" spans="1:2">
      <c r="A596" t="s">
        <v>2095</v>
      </c>
      <c r="B596">
        <v>44.41</v>
      </c>
    </row>
    <row r="597" spans="1:2">
      <c r="A597" t="s">
        <v>2098</v>
      </c>
      <c r="B597">
        <v>29.85</v>
      </c>
    </row>
    <row r="598" spans="1:2">
      <c r="A598" t="s">
        <v>2102</v>
      </c>
      <c r="B598">
        <v>18.760000000000002</v>
      </c>
    </row>
    <row r="599" spans="1:2">
      <c r="A599" t="s">
        <v>2105</v>
      </c>
      <c r="B599">
        <v>4.2699999999999996</v>
      </c>
    </row>
    <row r="600" spans="1:2">
      <c r="A600" t="s">
        <v>2108</v>
      </c>
      <c r="B600">
        <v>6.5699999999999994</v>
      </c>
    </row>
    <row r="601" spans="1:2">
      <c r="A601" t="s">
        <v>2111</v>
      </c>
      <c r="B601">
        <v>18.240000000000002</v>
      </c>
    </row>
    <row r="602" spans="1:2">
      <c r="A602" t="s">
        <v>2114</v>
      </c>
      <c r="B602">
        <v>30.490000000000002</v>
      </c>
    </row>
    <row r="603" spans="1:2">
      <c r="A603" t="s">
        <v>2117</v>
      </c>
      <c r="B603">
        <v>136.32</v>
      </c>
    </row>
    <row r="604" spans="1:2">
      <c r="A604" t="s">
        <v>2121</v>
      </c>
      <c r="B604">
        <v>32.839999999999996</v>
      </c>
    </row>
    <row r="605" spans="1:2">
      <c r="A605" t="s">
        <v>2124</v>
      </c>
      <c r="B605">
        <v>26.32</v>
      </c>
    </row>
    <row r="606" spans="1:2">
      <c r="A606" t="s">
        <v>2127</v>
      </c>
      <c r="B606">
        <v>51.97</v>
      </c>
    </row>
    <row r="607" spans="1:2">
      <c r="A607" t="s">
        <v>2131</v>
      </c>
      <c r="B607">
        <v>7.6499999999999995</v>
      </c>
    </row>
    <row r="608" spans="1:2">
      <c r="A608" t="s">
        <v>2134</v>
      </c>
      <c r="B608">
        <v>8.5299999999999994</v>
      </c>
    </row>
    <row r="609" spans="1:2">
      <c r="A609" t="s">
        <v>2137</v>
      </c>
      <c r="B609">
        <v>19.650000000000002</v>
      </c>
    </row>
    <row r="610" spans="1:2">
      <c r="A610" t="s">
        <v>2140</v>
      </c>
      <c r="B610">
        <v>37.08</v>
      </c>
    </row>
    <row r="611" spans="1:2">
      <c r="A611" t="s">
        <v>2143</v>
      </c>
      <c r="B611">
        <v>144.54</v>
      </c>
    </row>
    <row r="612" spans="1:2">
      <c r="A612" t="s">
        <v>2147</v>
      </c>
      <c r="B612">
        <v>143.66999999999999</v>
      </c>
    </row>
    <row r="613" spans="1:2">
      <c r="A613" t="s">
        <v>2152</v>
      </c>
      <c r="B613">
        <v>58.93</v>
      </c>
    </row>
    <row r="614" spans="1:2">
      <c r="A614" t="s">
        <v>2156</v>
      </c>
      <c r="B614">
        <v>11.73</v>
      </c>
    </row>
    <row r="615" spans="1:2">
      <c r="A615" t="s">
        <v>2159</v>
      </c>
      <c r="B615">
        <v>14.04</v>
      </c>
    </row>
    <row r="616" spans="1:2">
      <c r="A616" t="s">
        <v>2162</v>
      </c>
      <c r="B616">
        <v>34.93</v>
      </c>
    </row>
    <row r="617" spans="1:2">
      <c r="A617" t="s">
        <v>2165</v>
      </c>
      <c r="B617">
        <v>53.8</v>
      </c>
    </row>
    <row r="618" spans="1:2">
      <c r="A618" t="s">
        <v>2169</v>
      </c>
      <c r="B618">
        <v>75.27000000000001</v>
      </c>
    </row>
    <row r="619" spans="1:2">
      <c r="A619" t="s">
        <v>2173</v>
      </c>
      <c r="B619">
        <v>87.490000000000009</v>
      </c>
    </row>
    <row r="620" spans="1:2">
      <c r="A620" t="s">
        <v>2178</v>
      </c>
      <c r="B620">
        <v>7.68</v>
      </c>
    </row>
    <row r="621" spans="1:2">
      <c r="A621" t="s">
        <v>2181</v>
      </c>
      <c r="B621">
        <v>8.94</v>
      </c>
    </row>
    <row r="622" spans="1:2">
      <c r="A622" t="s">
        <v>2184</v>
      </c>
      <c r="B622">
        <v>32.989999999999995</v>
      </c>
    </row>
    <row r="623" spans="1:2">
      <c r="A623" t="s">
        <v>2187</v>
      </c>
      <c r="B623">
        <v>43.97</v>
      </c>
    </row>
    <row r="624" spans="1:2">
      <c r="A624" t="s">
        <v>2191</v>
      </c>
      <c r="B624">
        <v>13.93</v>
      </c>
    </row>
    <row r="625" spans="1:2">
      <c r="A625" t="s">
        <v>2194</v>
      </c>
      <c r="B625">
        <v>17.950000000000003</v>
      </c>
    </row>
    <row r="626" spans="1:2">
      <c r="A626" t="s">
        <v>2197</v>
      </c>
      <c r="B626">
        <v>38.699999999999996</v>
      </c>
    </row>
    <row r="627" spans="1:2">
      <c r="A627" t="s">
        <v>2200</v>
      </c>
      <c r="B627">
        <v>60.18</v>
      </c>
    </row>
    <row r="628" spans="1:2">
      <c r="A628" t="s">
        <v>2204</v>
      </c>
      <c r="B628">
        <v>7.84</v>
      </c>
    </row>
    <row r="629" spans="1:2">
      <c r="A629" t="s">
        <v>2207</v>
      </c>
      <c r="B629">
        <v>3.23</v>
      </c>
    </row>
    <row r="630" spans="1:2">
      <c r="A630" t="s">
        <v>2210</v>
      </c>
      <c r="B630">
        <v>4.8199999999999994</v>
      </c>
    </row>
    <row r="631" spans="1:2">
      <c r="A631" t="s">
        <v>2213</v>
      </c>
      <c r="B631">
        <v>13.69</v>
      </c>
    </row>
    <row r="632" spans="1:2">
      <c r="A632" t="s">
        <v>2216</v>
      </c>
      <c r="B632">
        <v>25.07</v>
      </c>
    </row>
    <row r="633" spans="1:2">
      <c r="A633" t="s">
        <v>2219</v>
      </c>
      <c r="B633">
        <v>92.62</v>
      </c>
    </row>
    <row r="634" spans="1:2">
      <c r="A634" t="s">
        <v>2222</v>
      </c>
      <c r="B634">
        <v>121.26</v>
      </c>
    </row>
    <row r="635" spans="1:2">
      <c r="A635" t="s">
        <v>2226</v>
      </c>
      <c r="B635">
        <v>10.72</v>
      </c>
    </row>
    <row r="636" spans="1:2">
      <c r="A636" t="s">
        <v>2229</v>
      </c>
      <c r="B636">
        <v>3.11</v>
      </c>
    </row>
    <row r="637" spans="1:2">
      <c r="A637" t="s">
        <v>2232</v>
      </c>
      <c r="B637">
        <v>4.92</v>
      </c>
    </row>
    <row r="638" spans="1:2">
      <c r="A638" t="s">
        <v>2235</v>
      </c>
      <c r="B638">
        <v>12.98</v>
      </c>
    </row>
    <row r="639" spans="1:2">
      <c r="A639" t="s">
        <v>2238</v>
      </c>
      <c r="B639">
        <v>22.25</v>
      </c>
    </row>
    <row r="640" spans="1:2">
      <c r="A640" t="s">
        <v>2241</v>
      </c>
      <c r="B640">
        <v>109.7</v>
      </c>
    </row>
    <row r="641" spans="1:2">
      <c r="A641" t="s">
        <v>2244</v>
      </c>
      <c r="B641">
        <v>131.60999999999999</v>
      </c>
    </row>
    <row r="642" spans="1:2">
      <c r="A642" t="s">
        <v>2248</v>
      </c>
      <c r="B642">
        <v>4.59</v>
      </c>
    </row>
    <row r="643" spans="1:2">
      <c r="A643" t="s">
        <v>2251</v>
      </c>
      <c r="B643">
        <v>5.4399999999999995</v>
      </c>
    </row>
    <row r="644" spans="1:2">
      <c r="A644" t="s">
        <v>2254</v>
      </c>
      <c r="B644">
        <v>13.41</v>
      </c>
    </row>
    <row r="645" spans="1:2">
      <c r="A645" t="s">
        <v>2257</v>
      </c>
      <c r="B645">
        <v>21.17</v>
      </c>
    </row>
    <row r="646" spans="1:2">
      <c r="A646" t="s">
        <v>2260</v>
      </c>
      <c r="B646">
        <v>122.28</v>
      </c>
    </row>
    <row r="647" spans="1:2">
      <c r="A647" t="s">
        <v>2264</v>
      </c>
      <c r="B647">
        <v>12.42</v>
      </c>
    </row>
    <row r="648" spans="1:2">
      <c r="A648" t="s">
        <v>2267</v>
      </c>
      <c r="B648">
        <v>13.32</v>
      </c>
    </row>
    <row r="649" spans="1:2">
      <c r="A649" t="s">
        <v>2270</v>
      </c>
      <c r="B649">
        <v>20.75</v>
      </c>
    </row>
    <row r="650" spans="1:2">
      <c r="A650" t="s">
        <v>2273</v>
      </c>
      <c r="B650">
        <v>30.110000000000003</v>
      </c>
    </row>
    <row r="651" spans="1:2">
      <c r="A651" t="s">
        <v>2276</v>
      </c>
      <c r="B651">
        <v>118.46000000000001</v>
      </c>
    </row>
    <row r="652" spans="1:2">
      <c r="A652" t="s">
        <v>2280</v>
      </c>
      <c r="B652">
        <v>12.98</v>
      </c>
    </row>
    <row r="653" spans="1:2">
      <c r="A653" t="s">
        <v>2283</v>
      </c>
      <c r="B653">
        <v>17.71</v>
      </c>
    </row>
    <row r="654" spans="1:2">
      <c r="A654" t="s">
        <v>2286</v>
      </c>
      <c r="B654">
        <v>46.26</v>
      </c>
    </row>
    <row r="655" spans="1:2">
      <c r="A655" t="s">
        <v>2289</v>
      </c>
      <c r="B655">
        <v>16.3</v>
      </c>
    </row>
    <row r="656" spans="1:2">
      <c r="A656" t="s">
        <v>2293</v>
      </c>
      <c r="B656">
        <v>24.580000000000002</v>
      </c>
    </row>
    <row r="657" spans="1:2">
      <c r="A657" t="s">
        <v>2297</v>
      </c>
      <c r="B657">
        <v>47.87</v>
      </c>
    </row>
    <row r="658" spans="1:2">
      <c r="A658" t="s">
        <v>2301</v>
      </c>
      <c r="B658">
        <v>61.37</v>
      </c>
    </row>
    <row r="659" spans="1:2">
      <c r="A659" t="s">
        <v>2305</v>
      </c>
      <c r="B659">
        <v>6.79</v>
      </c>
    </row>
    <row r="660" spans="1:2">
      <c r="A660" t="s">
        <v>2308</v>
      </c>
      <c r="B660">
        <v>8.81</v>
      </c>
    </row>
    <row r="661" spans="1:2">
      <c r="A661" t="s">
        <v>2311</v>
      </c>
      <c r="B661">
        <v>22.82</v>
      </c>
    </row>
    <row r="662" spans="1:2">
      <c r="A662" t="s">
        <v>2315</v>
      </c>
      <c r="B662">
        <v>6.85</v>
      </c>
    </row>
    <row r="663" spans="1:2">
      <c r="A663" t="s">
        <v>2318</v>
      </c>
      <c r="B663">
        <v>10.199999999999999</v>
      </c>
    </row>
    <row r="664" spans="1:2">
      <c r="A664" t="s">
        <v>2321</v>
      </c>
      <c r="B664">
        <v>27.32</v>
      </c>
    </row>
    <row r="665" spans="1:2">
      <c r="A665" t="s">
        <v>2325</v>
      </c>
      <c r="B665">
        <v>12.32</v>
      </c>
    </row>
    <row r="666" spans="1:2">
      <c r="A666" t="s">
        <v>2328</v>
      </c>
      <c r="B666">
        <v>5.76</v>
      </c>
    </row>
    <row r="667" spans="1:2">
      <c r="A667" t="s">
        <v>2331</v>
      </c>
      <c r="B667">
        <v>8.48</v>
      </c>
    </row>
    <row r="668" spans="1:2">
      <c r="A668" t="s">
        <v>2334</v>
      </c>
      <c r="B668">
        <v>22.28</v>
      </c>
    </row>
    <row r="669" spans="1:2">
      <c r="A669" t="s">
        <v>2337</v>
      </c>
      <c r="B669">
        <v>40.68</v>
      </c>
    </row>
    <row r="670" spans="1:2">
      <c r="A670" t="s">
        <v>2340</v>
      </c>
      <c r="B670">
        <v>163.32</v>
      </c>
    </row>
    <row r="671" spans="1:2">
      <c r="A671" t="s">
        <v>2343</v>
      </c>
      <c r="B671">
        <v>361.86</v>
      </c>
    </row>
    <row r="672" spans="1:2">
      <c r="A672" t="s">
        <v>2347</v>
      </c>
      <c r="B672">
        <v>7.46</v>
      </c>
    </row>
    <row r="673" spans="1:2">
      <c r="A673" t="s">
        <v>2350</v>
      </c>
      <c r="B673">
        <v>8.99</v>
      </c>
    </row>
    <row r="674" spans="1:2">
      <c r="A674" t="s">
        <v>2353</v>
      </c>
      <c r="B674">
        <v>7.49</v>
      </c>
    </row>
    <row r="675" spans="1:2">
      <c r="A675" t="s">
        <v>2356</v>
      </c>
      <c r="B675">
        <v>16.180000000000003</v>
      </c>
    </row>
    <row r="676" spans="1:2">
      <c r="A676" t="s">
        <v>2359</v>
      </c>
      <c r="B676">
        <v>16.790000000000003</v>
      </c>
    </row>
    <row r="677" spans="1:2">
      <c r="A677" t="s">
        <v>2362</v>
      </c>
      <c r="B677">
        <v>42.65</v>
      </c>
    </row>
    <row r="678" spans="1:2">
      <c r="A678" t="s">
        <v>2365</v>
      </c>
      <c r="B678">
        <v>35.01</v>
      </c>
    </row>
    <row r="679" spans="1:2">
      <c r="A679" t="s">
        <v>2368</v>
      </c>
      <c r="B679">
        <v>47.57</v>
      </c>
    </row>
    <row r="680" spans="1:2">
      <c r="A680" t="s">
        <v>2371</v>
      </c>
      <c r="B680">
        <v>157.94999999999999</v>
      </c>
    </row>
    <row r="681" spans="1:2">
      <c r="A681" t="s">
        <v>2375</v>
      </c>
      <c r="B681">
        <v>17.23</v>
      </c>
    </row>
    <row r="682" spans="1:2">
      <c r="A682" t="s">
        <v>2378</v>
      </c>
      <c r="B682">
        <v>16.720000000000002</v>
      </c>
    </row>
    <row r="683" spans="1:2">
      <c r="A683" t="s">
        <v>2381</v>
      </c>
      <c r="B683">
        <v>27.860000000000003</v>
      </c>
    </row>
    <row r="684" spans="1:2">
      <c r="A684" t="s">
        <v>2384</v>
      </c>
      <c r="B684">
        <v>70.350000000000009</v>
      </c>
    </row>
    <row r="685" spans="1:2">
      <c r="A685" t="s">
        <v>2388</v>
      </c>
      <c r="B685">
        <v>14.74</v>
      </c>
    </row>
    <row r="686" spans="1:2">
      <c r="A686" t="s">
        <v>2391</v>
      </c>
      <c r="B686">
        <v>32.059999999999995</v>
      </c>
    </row>
    <row r="687" spans="1:2">
      <c r="A687" t="s">
        <v>2394</v>
      </c>
      <c r="B687">
        <v>27.53</v>
      </c>
    </row>
    <row r="688" spans="1:2">
      <c r="A688" t="s">
        <v>2397</v>
      </c>
      <c r="B688">
        <v>52.3</v>
      </c>
    </row>
    <row r="689" spans="1:2">
      <c r="A689" t="s">
        <v>2401</v>
      </c>
      <c r="B689">
        <v>62.79</v>
      </c>
    </row>
    <row r="690" spans="1:2">
      <c r="A690" t="s">
        <v>2404</v>
      </c>
      <c r="B690">
        <v>43.37</v>
      </c>
    </row>
    <row r="691" spans="1:2">
      <c r="A691" t="s">
        <v>2408</v>
      </c>
      <c r="B691">
        <v>101.01</v>
      </c>
    </row>
    <row r="692" spans="1:2">
      <c r="A692" t="s">
        <v>2412</v>
      </c>
      <c r="B692">
        <v>62.79</v>
      </c>
    </row>
    <row r="693" spans="1:2">
      <c r="A693" t="s">
        <v>2415</v>
      </c>
      <c r="B693">
        <v>43.37</v>
      </c>
    </row>
    <row r="694" spans="1:2">
      <c r="A694" t="s">
        <v>2418</v>
      </c>
      <c r="B694">
        <v>101.01</v>
      </c>
    </row>
    <row r="695" spans="1:2">
      <c r="A695" t="s">
        <v>2422</v>
      </c>
      <c r="B695">
        <v>63.57</v>
      </c>
    </row>
    <row r="696" spans="1:2">
      <c r="A696" t="s">
        <v>2426</v>
      </c>
      <c r="B696">
        <v>132.34</v>
      </c>
    </row>
    <row r="697" spans="1:2">
      <c r="A697" t="s">
        <v>2430</v>
      </c>
      <c r="B697">
        <v>12.67</v>
      </c>
    </row>
    <row r="698" spans="1:2">
      <c r="A698" t="s">
        <v>2433</v>
      </c>
      <c r="B698">
        <v>17.12</v>
      </c>
    </row>
    <row r="699" spans="1:2">
      <c r="A699" t="s">
        <v>2436</v>
      </c>
      <c r="B699">
        <v>47.839999999999996</v>
      </c>
    </row>
    <row r="700" spans="1:2">
      <c r="A700" t="s">
        <v>2439</v>
      </c>
      <c r="B700">
        <v>76.95</v>
      </c>
    </row>
    <row r="701" spans="1:2">
      <c r="A701" t="s">
        <v>2443</v>
      </c>
      <c r="B701">
        <v>13.44</v>
      </c>
    </row>
    <row r="702" spans="1:2">
      <c r="A702" t="s">
        <v>2446</v>
      </c>
      <c r="B702">
        <v>31.16</v>
      </c>
    </row>
    <row r="703" spans="1:2">
      <c r="A703" t="s">
        <v>2449</v>
      </c>
      <c r="B703">
        <v>33.869999999999997</v>
      </c>
    </row>
    <row r="704" spans="1:2">
      <c r="A704" t="s">
        <v>2452</v>
      </c>
      <c r="B704">
        <v>63.65</v>
      </c>
    </row>
    <row r="705" spans="1:2">
      <c r="A705" t="s">
        <v>2455</v>
      </c>
      <c r="B705">
        <v>66.040000000000006</v>
      </c>
    </row>
    <row r="706" spans="1:2">
      <c r="A706" t="s">
        <v>2460</v>
      </c>
      <c r="B706">
        <v>70.42</v>
      </c>
    </row>
    <row r="707" spans="1:2">
      <c r="A707" t="s">
        <v>2465</v>
      </c>
      <c r="B707">
        <v>154.79999999999998</v>
      </c>
    </row>
    <row r="708" spans="1:2">
      <c r="A708" t="s">
        <v>2470</v>
      </c>
      <c r="B708">
        <v>109.29</v>
      </c>
    </row>
    <row r="709" spans="1:2">
      <c r="A709" t="s">
        <v>2475</v>
      </c>
      <c r="B709">
        <v>24.46</v>
      </c>
    </row>
    <row r="710" spans="1:2">
      <c r="A710" t="s">
        <v>2478</v>
      </c>
      <c r="B710">
        <v>18.32</v>
      </c>
    </row>
    <row r="711" spans="1:2">
      <c r="A711" t="s">
        <v>2481</v>
      </c>
      <c r="B711">
        <v>55.14</v>
      </c>
    </row>
    <row r="712" spans="1:2">
      <c r="A712" t="s">
        <v>2484</v>
      </c>
      <c r="B712">
        <v>78.89</v>
      </c>
    </row>
    <row r="713" spans="1:2">
      <c r="A713" t="s">
        <v>2488</v>
      </c>
      <c r="B713">
        <v>14.62</v>
      </c>
    </row>
    <row r="714" spans="1:2">
      <c r="A714" t="s">
        <v>2491</v>
      </c>
      <c r="B714">
        <v>16.950000000000003</v>
      </c>
    </row>
    <row r="715" spans="1:2">
      <c r="A715" t="s">
        <v>2494</v>
      </c>
      <c r="B715">
        <v>32.39</v>
      </c>
    </row>
    <row r="716" spans="1:2">
      <c r="A716" t="s">
        <v>2497</v>
      </c>
      <c r="B716">
        <v>55.94</v>
      </c>
    </row>
    <row r="717" spans="1:2">
      <c r="A717" t="s">
        <v>2501</v>
      </c>
      <c r="B717">
        <v>11.85</v>
      </c>
    </row>
    <row r="718" spans="1:2">
      <c r="A718" t="s">
        <v>2504</v>
      </c>
      <c r="B718">
        <v>13.83</v>
      </c>
    </row>
    <row r="719" spans="1:2">
      <c r="A719" t="s">
        <v>2507</v>
      </c>
      <c r="B719">
        <v>26.830000000000002</v>
      </c>
    </row>
    <row r="720" spans="1:2">
      <c r="A720" t="s">
        <v>2510</v>
      </c>
      <c r="B720">
        <v>47.72</v>
      </c>
    </row>
    <row r="721" spans="1:2">
      <c r="A721" t="s">
        <v>2513</v>
      </c>
      <c r="B721">
        <v>241.19</v>
      </c>
    </row>
    <row r="722" spans="1:2">
      <c r="A722" t="s">
        <v>2517</v>
      </c>
      <c r="B722">
        <v>23.91</v>
      </c>
    </row>
    <row r="723" spans="1:2">
      <c r="A723" t="s">
        <v>2521</v>
      </c>
      <c r="B723">
        <v>38.549999999999997</v>
      </c>
    </row>
    <row r="724" spans="1:2">
      <c r="A724" t="s">
        <v>2524</v>
      </c>
      <c r="B724">
        <v>61.4</v>
      </c>
    </row>
    <row r="725" spans="1:2">
      <c r="A725" t="s">
        <v>2528</v>
      </c>
      <c r="B725">
        <v>93.2</v>
      </c>
    </row>
    <row r="726" spans="1:2">
      <c r="A726" t="s">
        <v>2533</v>
      </c>
      <c r="B726">
        <v>51.26</v>
      </c>
    </row>
    <row r="727" spans="1:2">
      <c r="A727" t="s">
        <v>2536</v>
      </c>
      <c r="B727">
        <v>66.350000000000009</v>
      </c>
    </row>
    <row r="728" spans="1:2">
      <c r="A728" t="s">
        <v>2540</v>
      </c>
      <c r="B728">
        <v>46.26</v>
      </c>
    </row>
    <row r="729" spans="1:2">
      <c r="A729" t="s">
        <v>2545</v>
      </c>
      <c r="B729">
        <v>29.12</v>
      </c>
    </row>
    <row r="730" spans="1:2">
      <c r="A730" t="s">
        <v>2548</v>
      </c>
      <c r="B730">
        <v>62.87</v>
      </c>
    </row>
    <row r="731" spans="1:2">
      <c r="A731" t="s">
        <v>2551</v>
      </c>
      <c r="B731">
        <v>35.85</v>
      </c>
    </row>
    <row r="732" spans="1:2">
      <c r="A732" t="s">
        <v>2554</v>
      </c>
      <c r="B732">
        <v>33.489999999999995</v>
      </c>
    </row>
    <row r="733" spans="1:2">
      <c r="A733" t="s">
        <v>2558</v>
      </c>
      <c r="B733">
        <v>13.94</v>
      </c>
    </row>
    <row r="734" spans="1:2">
      <c r="A734" t="s">
        <v>2561</v>
      </c>
      <c r="B734">
        <v>17.400000000000002</v>
      </c>
    </row>
    <row r="735" spans="1:2">
      <c r="A735" t="s">
        <v>2564</v>
      </c>
      <c r="B735">
        <v>38.32</v>
      </c>
    </row>
    <row r="736" spans="1:2">
      <c r="A736" t="s">
        <v>2567</v>
      </c>
      <c r="B736">
        <v>75.47</v>
      </c>
    </row>
    <row r="737" spans="1:2">
      <c r="A737" t="s">
        <v>2571</v>
      </c>
      <c r="B737">
        <v>27.59</v>
      </c>
    </row>
    <row r="738" spans="1:2">
      <c r="A738" t="s">
        <v>2574</v>
      </c>
      <c r="B738">
        <v>19.59</v>
      </c>
    </row>
    <row r="739" spans="1:2">
      <c r="A739" t="s">
        <v>2577</v>
      </c>
      <c r="B739">
        <v>34.93</v>
      </c>
    </row>
    <row r="740" spans="1:2">
      <c r="A740" t="s">
        <v>2580</v>
      </c>
      <c r="B740">
        <v>26.180000000000003</v>
      </c>
    </row>
    <row r="741" spans="1:2">
      <c r="A741" t="s">
        <v>2583</v>
      </c>
      <c r="B741">
        <v>39.419999999999995</v>
      </c>
    </row>
    <row r="742" spans="1:2">
      <c r="A742" t="s">
        <v>2586</v>
      </c>
      <c r="B742">
        <v>50.86</v>
      </c>
    </row>
    <row r="743" spans="1:2">
      <c r="A743" t="s">
        <v>2590</v>
      </c>
      <c r="B743">
        <v>290.55</v>
      </c>
    </row>
    <row r="744" spans="1:2">
      <c r="A744" t="s">
        <v>2594</v>
      </c>
      <c r="B744">
        <v>438.45</v>
      </c>
    </row>
    <row r="745" spans="1:2">
      <c r="A745" t="s">
        <v>2598</v>
      </c>
      <c r="B745">
        <v>261.33</v>
      </c>
    </row>
    <row r="746" spans="1:2">
      <c r="A746" t="s">
        <v>2603</v>
      </c>
      <c r="B746">
        <v>305.68</v>
      </c>
    </row>
    <row r="747" spans="1:2">
      <c r="A747" t="s">
        <v>2607</v>
      </c>
      <c r="B747">
        <v>265</v>
      </c>
    </row>
    <row r="748" spans="1:2">
      <c r="A748" t="s">
        <v>2611</v>
      </c>
      <c r="B748">
        <v>108.24000000000001</v>
      </c>
    </row>
    <row r="749" spans="1:2">
      <c r="A749" t="s">
        <v>2615</v>
      </c>
      <c r="B749">
        <v>197.66</v>
      </c>
    </row>
    <row r="750" spans="1:2">
      <c r="A750" t="s">
        <v>2618</v>
      </c>
      <c r="B750">
        <v>68.22</v>
      </c>
    </row>
    <row r="751" spans="1:2">
      <c r="A751" t="s">
        <v>2622</v>
      </c>
      <c r="B751">
        <v>111.80000000000001</v>
      </c>
    </row>
    <row r="752" spans="1:2">
      <c r="A752" t="s">
        <v>2625</v>
      </c>
      <c r="B752">
        <v>215.35</v>
      </c>
    </row>
    <row r="753" spans="1:2">
      <c r="A753" t="s">
        <v>2628</v>
      </c>
      <c r="B753">
        <v>182.38</v>
      </c>
    </row>
    <row r="754" spans="1:2">
      <c r="A754" t="s">
        <v>2632</v>
      </c>
      <c r="B754">
        <v>116.77000000000001</v>
      </c>
    </row>
    <row r="755" spans="1:2">
      <c r="A755" t="s">
        <v>2637</v>
      </c>
      <c r="B755">
        <v>116.77000000000001</v>
      </c>
    </row>
    <row r="756" spans="1:2">
      <c r="A756" t="s">
        <v>2642</v>
      </c>
      <c r="B756">
        <v>15.72</v>
      </c>
    </row>
    <row r="757" spans="1:2">
      <c r="A757" t="s">
        <v>2645</v>
      </c>
      <c r="B757">
        <v>10.47</v>
      </c>
    </row>
    <row r="758" spans="1:2">
      <c r="A758" t="s">
        <v>2648</v>
      </c>
      <c r="B758">
        <v>10.33</v>
      </c>
    </row>
    <row r="759" spans="1:2">
      <c r="A759" t="s">
        <v>2651</v>
      </c>
      <c r="B759">
        <v>27.89</v>
      </c>
    </row>
    <row r="760" spans="1:2">
      <c r="A760" t="s">
        <v>2654</v>
      </c>
      <c r="B760">
        <v>50.6</v>
      </c>
    </row>
    <row r="761" spans="1:2">
      <c r="A761" t="s">
        <v>2657</v>
      </c>
      <c r="B761">
        <v>146.06</v>
      </c>
    </row>
    <row r="762" spans="1:2">
      <c r="A762" t="s">
        <v>2660</v>
      </c>
      <c r="B762">
        <v>257.5</v>
      </c>
    </row>
    <row r="763" spans="1:2">
      <c r="A763" t="s">
        <v>2664</v>
      </c>
      <c r="B763">
        <v>14.42</v>
      </c>
    </row>
    <row r="764" spans="1:2">
      <c r="A764" t="s">
        <v>2667</v>
      </c>
      <c r="B764">
        <v>22.32</v>
      </c>
    </row>
    <row r="765" spans="1:2">
      <c r="A765" t="s">
        <v>2670</v>
      </c>
      <c r="B765">
        <v>12.61</v>
      </c>
    </row>
    <row r="766" spans="1:2">
      <c r="A766" t="s">
        <v>2673</v>
      </c>
      <c r="B766">
        <v>18.650000000000002</v>
      </c>
    </row>
    <row r="767" spans="1:2">
      <c r="A767" t="s">
        <v>2676</v>
      </c>
      <c r="B767">
        <v>20.630000000000003</v>
      </c>
    </row>
    <row r="768" spans="1:2">
      <c r="A768" t="s">
        <v>2679</v>
      </c>
      <c r="B768">
        <v>64.510000000000005</v>
      </c>
    </row>
    <row r="769" spans="1:2">
      <c r="A769" t="s">
        <v>2682</v>
      </c>
      <c r="B769">
        <v>30.290000000000003</v>
      </c>
    </row>
    <row r="770" spans="1:2">
      <c r="A770" t="s">
        <v>2685</v>
      </c>
      <c r="B770">
        <v>41.08</v>
      </c>
    </row>
    <row r="771" spans="1:2">
      <c r="A771" t="s">
        <v>2688</v>
      </c>
      <c r="B771">
        <v>141.89999999999998</v>
      </c>
    </row>
    <row r="772" spans="1:2">
      <c r="A772" t="s">
        <v>2691</v>
      </c>
      <c r="B772">
        <v>117.93</v>
      </c>
    </row>
    <row r="773" spans="1:2">
      <c r="A773" t="s">
        <v>2695</v>
      </c>
      <c r="B773">
        <v>248.66</v>
      </c>
    </row>
    <row r="774" spans="1:2">
      <c r="A774" t="s">
        <v>2699</v>
      </c>
      <c r="B774">
        <v>256.39</v>
      </c>
    </row>
    <row r="775" spans="1:2">
      <c r="A775" t="s">
        <v>2703</v>
      </c>
      <c r="B775">
        <v>19.420000000000002</v>
      </c>
    </row>
    <row r="776" spans="1:2">
      <c r="A776" t="s">
        <v>2706</v>
      </c>
      <c r="B776">
        <v>18.62</v>
      </c>
    </row>
    <row r="777" spans="1:2">
      <c r="A777" t="s">
        <v>2709</v>
      </c>
      <c r="B777">
        <v>40.519999999999996</v>
      </c>
    </row>
    <row r="778" spans="1:2">
      <c r="A778" t="s">
        <v>2712</v>
      </c>
      <c r="B778">
        <v>82.95</v>
      </c>
    </row>
    <row r="779" spans="1:2">
      <c r="A779" t="s">
        <v>2716</v>
      </c>
      <c r="B779">
        <v>46.989999999999995</v>
      </c>
    </row>
    <row r="780" spans="1:2">
      <c r="A780" t="s">
        <v>2720</v>
      </c>
      <c r="B780">
        <v>31.85</v>
      </c>
    </row>
    <row r="781" spans="1:2">
      <c r="A781" t="s">
        <v>2723</v>
      </c>
      <c r="B781">
        <v>94.7</v>
      </c>
    </row>
    <row r="782" spans="1:2">
      <c r="A782" t="s">
        <v>2726</v>
      </c>
      <c r="B782">
        <v>88.25</v>
      </c>
    </row>
    <row r="783" spans="1:2">
      <c r="A783" t="s">
        <v>2730</v>
      </c>
      <c r="B783">
        <v>23.57</v>
      </c>
    </row>
    <row r="784" spans="1:2">
      <c r="A784" t="s">
        <v>2733</v>
      </c>
      <c r="B784">
        <v>27.970000000000002</v>
      </c>
    </row>
    <row r="785" spans="1:2">
      <c r="A785" t="s">
        <v>2736</v>
      </c>
      <c r="B785">
        <v>54.69</v>
      </c>
    </row>
    <row r="786" spans="1:2">
      <c r="A786" t="s">
        <v>2739</v>
      </c>
      <c r="B786">
        <v>117.86</v>
      </c>
    </row>
    <row r="787" spans="1:2">
      <c r="A787" t="s">
        <v>2742</v>
      </c>
      <c r="B787">
        <v>220.31</v>
      </c>
    </row>
    <row r="788" spans="1:2">
      <c r="A788" t="s">
        <v>2746</v>
      </c>
      <c r="B788">
        <v>335.81</v>
      </c>
    </row>
    <row r="789" spans="1:2">
      <c r="A789" t="s">
        <v>2751</v>
      </c>
      <c r="B789">
        <v>24.03</v>
      </c>
    </row>
    <row r="790" spans="1:2">
      <c r="A790" t="s">
        <v>2754</v>
      </c>
      <c r="B790">
        <v>50.059999999999995</v>
      </c>
    </row>
    <row r="791" spans="1:2">
      <c r="A791" t="s">
        <v>2757</v>
      </c>
      <c r="B791">
        <v>40.76</v>
      </c>
    </row>
    <row r="792" spans="1:2">
      <c r="A792" t="s">
        <v>2760</v>
      </c>
      <c r="B792">
        <v>66.53</v>
      </c>
    </row>
    <row r="793" spans="1:2">
      <c r="A793" t="s">
        <v>2763</v>
      </c>
      <c r="B793">
        <v>87.850000000000009</v>
      </c>
    </row>
    <row r="794" spans="1:2">
      <c r="A794" t="s">
        <v>2767</v>
      </c>
      <c r="B794">
        <v>308.26</v>
      </c>
    </row>
    <row r="795" spans="1:2">
      <c r="A795" t="s">
        <v>2771</v>
      </c>
      <c r="B795">
        <v>138.13</v>
      </c>
    </row>
    <row r="796" spans="1:2">
      <c r="A796" t="s">
        <v>2775</v>
      </c>
      <c r="B796">
        <v>178.73</v>
      </c>
    </row>
    <row r="797" spans="1:2">
      <c r="A797" t="s">
        <v>2779</v>
      </c>
      <c r="B797">
        <v>138.13</v>
      </c>
    </row>
    <row r="798" spans="1:2">
      <c r="A798" t="s">
        <v>2783</v>
      </c>
      <c r="B798">
        <v>178.73</v>
      </c>
    </row>
    <row r="799" spans="1:2">
      <c r="A799" t="s">
        <v>2787</v>
      </c>
      <c r="B799">
        <v>10.45</v>
      </c>
    </row>
    <row r="800" spans="1:2">
      <c r="A800" t="s">
        <v>2790</v>
      </c>
      <c r="B800">
        <v>19.87</v>
      </c>
    </row>
    <row r="801" spans="1:2">
      <c r="A801" t="s">
        <v>2793</v>
      </c>
      <c r="B801">
        <v>55.73</v>
      </c>
    </row>
    <row r="802" spans="1:2">
      <c r="A802" t="s">
        <v>2796</v>
      </c>
      <c r="B802">
        <v>101.2</v>
      </c>
    </row>
    <row r="803" spans="1:2">
      <c r="A803" t="s">
        <v>2800</v>
      </c>
      <c r="B803">
        <v>12.23</v>
      </c>
    </row>
    <row r="804" spans="1:2">
      <c r="A804" t="s">
        <v>2803</v>
      </c>
      <c r="B804">
        <v>14.9</v>
      </c>
    </row>
    <row r="805" spans="1:2">
      <c r="A805" t="s">
        <v>2806</v>
      </c>
      <c r="B805">
        <v>50.269999999999996</v>
      </c>
    </row>
    <row r="806" spans="1:2">
      <c r="A806" t="s">
        <v>2809</v>
      </c>
      <c r="B806">
        <v>121.07000000000001</v>
      </c>
    </row>
    <row r="807" spans="1:2">
      <c r="A807" t="s">
        <v>2813</v>
      </c>
      <c r="B807">
        <v>18.690000000000001</v>
      </c>
    </row>
    <row r="808" spans="1:2">
      <c r="A808" t="s">
        <v>2816</v>
      </c>
      <c r="B808">
        <v>32.519999999999996</v>
      </c>
    </row>
    <row r="809" spans="1:2">
      <c r="A809" t="s">
        <v>2820</v>
      </c>
      <c r="B809">
        <v>14.57</v>
      </c>
    </row>
    <row r="810" spans="1:2">
      <c r="A810" t="s">
        <v>2823</v>
      </c>
      <c r="B810">
        <v>33.559999999999995</v>
      </c>
    </row>
    <row r="811" spans="1:2">
      <c r="A811" t="s">
        <v>2827</v>
      </c>
      <c r="B811">
        <v>17.64</v>
      </c>
    </row>
    <row r="812" spans="1:2">
      <c r="A812" t="s">
        <v>2832</v>
      </c>
      <c r="B812">
        <v>28.610000000000003</v>
      </c>
    </row>
    <row r="813" spans="1:2">
      <c r="A813" t="s">
        <v>2832</v>
      </c>
      <c r="B813">
        <v>28.610000000000003</v>
      </c>
    </row>
    <row r="814" spans="1:2">
      <c r="A814" t="s">
        <v>2836</v>
      </c>
      <c r="B814">
        <v>47.91</v>
      </c>
    </row>
    <row r="815" spans="1:2">
      <c r="A815" t="s">
        <v>2840</v>
      </c>
      <c r="B815">
        <v>19.350000000000001</v>
      </c>
    </row>
    <row r="816" spans="1:2">
      <c r="A816" t="s">
        <v>2844</v>
      </c>
      <c r="B816">
        <v>20.630000000000003</v>
      </c>
    </row>
    <row r="817" spans="1:2">
      <c r="A817" t="s">
        <v>2848</v>
      </c>
      <c r="B817">
        <v>15.86</v>
      </c>
    </row>
    <row r="818" spans="1:2">
      <c r="A818" t="s">
        <v>2851</v>
      </c>
      <c r="B818">
        <v>28.430000000000003</v>
      </c>
    </row>
    <row r="819" spans="1:2">
      <c r="A819" t="s">
        <v>2855</v>
      </c>
      <c r="B819">
        <v>18.64</v>
      </c>
    </row>
    <row r="820" spans="1:2">
      <c r="A820" t="s">
        <v>2859</v>
      </c>
      <c r="B820">
        <v>42.86</v>
      </c>
    </row>
    <row r="821" spans="1:2">
      <c r="A821" t="s">
        <v>2862</v>
      </c>
      <c r="B821">
        <v>44.47</v>
      </c>
    </row>
    <row r="822" spans="1:2">
      <c r="A822" t="s">
        <v>2866</v>
      </c>
      <c r="B822">
        <v>35.65</v>
      </c>
    </row>
    <row r="823" spans="1:2">
      <c r="A823" t="s">
        <v>2869</v>
      </c>
      <c r="B823">
        <v>49.98</v>
      </c>
    </row>
    <row r="824" spans="1:2">
      <c r="A824" t="s">
        <v>2873</v>
      </c>
      <c r="B824">
        <v>60.18</v>
      </c>
    </row>
    <row r="825" spans="1:2">
      <c r="A825" t="s">
        <v>2877</v>
      </c>
      <c r="B825">
        <v>70.45</v>
      </c>
    </row>
    <row r="826" spans="1:2">
      <c r="A826" t="s">
        <v>2881</v>
      </c>
      <c r="B826">
        <v>24.990000000000002</v>
      </c>
    </row>
    <row r="827" spans="1:2">
      <c r="A827" t="s">
        <v>2885</v>
      </c>
      <c r="B827">
        <v>25.37</v>
      </c>
    </row>
    <row r="828" spans="1:2">
      <c r="A828" t="s">
        <v>2890</v>
      </c>
      <c r="B828">
        <v>51.059999999999995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workbookViewId="0">
      <selection activeCell="K1" sqref="K1"/>
    </sheetView>
  </sheetViews>
  <sheetFormatPr defaultRowHeight="15.75"/>
  <cols>
    <col min="1" max="1" width="11.5703125" style="78" customWidth="1"/>
    <col min="2" max="2" width="7" style="27" bestFit="1" customWidth="1"/>
    <col min="3" max="3" width="7.140625" style="27" bestFit="1" customWidth="1"/>
    <col min="4" max="4" width="25.7109375" style="27" bestFit="1" customWidth="1"/>
    <col min="5" max="5" width="25.7109375" style="27" customWidth="1"/>
    <col min="6" max="6" width="9.42578125" style="27" customWidth="1"/>
    <col min="7" max="7" width="9.5703125" style="27" customWidth="1"/>
    <col min="8" max="8" width="9.140625" style="27" customWidth="1"/>
    <col min="9" max="9" width="13.42578125" style="27" bestFit="1" customWidth="1"/>
    <col min="10" max="10" width="10.7109375" style="27" bestFit="1" customWidth="1"/>
    <col min="11" max="11" width="11.5703125" style="27" bestFit="1" customWidth="1"/>
    <col min="12" max="255" width="9.140625" style="27"/>
    <col min="256" max="256" width="11.5703125" style="27" customWidth="1"/>
    <col min="257" max="257" width="7" style="27" bestFit="1" customWidth="1"/>
    <col min="258" max="258" width="7.140625" style="27" bestFit="1" customWidth="1"/>
    <col min="259" max="259" width="25.7109375" style="27" bestFit="1" customWidth="1"/>
    <col min="260" max="260" width="25.7109375" style="27" customWidth="1"/>
    <col min="261" max="261" width="9.42578125" style="27" customWidth="1"/>
    <col min="262" max="262" width="9.5703125" style="27" customWidth="1"/>
    <col min="263" max="263" width="9.140625" style="27" customWidth="1"/>
    <col min="264" max="264" width="13.42578125" style="27" bestFit="1" customWidth="1"/>
    <col min="265" max="265" width="10.7109375" style="27" bestFit="1" customWidth="1"/>
    <col min="266" max="266" width="11.5703125" style="27" bestFit="1" customWidth="1"/>
    <col min="267" max="267" width="9.42578125" style="27" bestFit="1" customWidth="1"/>
    <col min="268" max="511" width="9.140625" style="27"/>
    <col min="512" max="512" width="11.5703125" style="27" customWidth="1"/>
    <col min="513" max="513" width="7" style="27" bestFit="1" customWidth="1"/>
    <col min="514" max="514" width="7.140625" style="27" bestFit="1" customWidth="1"/>
    <col min="515" max="515" width="25.7109375" style="27" bestFit="1" customWidth="1"/>
    <col min="516" max="516" width="25.7109375" style="27" customWidth="1"/>
    <col min="517" max="517" width="9.42578125" style="27" customWidth="1"/>
    <col min="518" max="518" width="9.5703125" style="27" customWidth="1"/>
    <col min="519" max="519" width="9.140625" style="27" customWidth="1"/>
    <col min="520" max="520" width="13.42578125" style="27" bestFit="1" customWidth="1"/>
    <col min="521" max="521" width="10.7109375" style="27" bestFit="1" customWidth="1"/>
    <col min="522" max="522" width="11.5703125" style="27" bestFit="1" customWidth="1"/>
    <col min="523" max="523" width="9.42578125" style="27" bestFit="1" customWidth="1"/>
    <col min="524" max="767" width="9.140625" style="27"/>
    <col min="768" max="768" width="11.5703125" style="27" customWidth="1"/>
    <col min="769" max="769" width="7" style="27" bestFit="1" customWidth="1"/>
    <col min="770" max="770" width="7.140625" style="27" bestFit="1" customWidth="1"/>
    <col min="771" max="771" width="25.7109375" style="27" bestFit="1" customWidth="1"/>
    <col min="772" max="772" width="25.7109375" style="27" customWidth="1"/>
    <col min="773" max="773" width="9.42578125" style="27" customWidth="1"/>
    <col min="774" max="774" width="9.5703125" style="27" customWidth="1"/>
    <col min="775" max="775" width="9.140625" style="27" customWidth="1"/>
    <col min="776" max="776" width="13.42578125" style="27" bestFit="1" customWidth="1"/>
    <col min="777" max="777" width="10.7109375" style="27" bestFit="1" customWidth="1"/>
    <col min="778" max="778" width="11.5703125" style="27" bestFit="1" customWidth="1"/>
    <col min="779" max="779" width="9.42578125" style="27" bestFit="1" customWidth="1"/>
    <col min="780" max="1023" width="9.140625" style="27"/>
    <col min="1024" max="1024" width="11.5703125" style="27" customWidth="1"/>
    <col min="1025" max="1025" width="7" style="27" bestFit="1" customWidth="1"/>
    <col min="1026" max="1026" width="7.140625" style="27" bestFit="1" customWidth="1"/>
    <col min="1027" max="1027" width="25.7109375" style="27" bestFit="1" customWidth="1"/>
    <col min="1028" max="1028" width="25.7109375" style="27" customWidth="1"/>
    <col min="1029" max="1029" width="9.42578125" style="27" customWidth="1"/>
    <col min="1030" max="1030" width="9.5703125" style="27" customWidth="1"/>
    <col min="1031" max="1031" width="9.140625" style="27" customWidth="1"/>
    <col min="1032" max="1032" width="13.42578125" style="27" bestFit="1" customWidth="1"/>
    <col min="1033" max="1033" width="10.7109375" style="27" bestFit="1" customWidth="1"/>
    <col min="1034" max="1034" width="11.5703125" style="27" bestFit="1" customWidth="1"/>
    <col min="1035" max="1035" width="9.42578125" style="27" bestFit="1" customWidth="1"/>
    <col min="1036" max="1279" width="9.140625" style="27"/>
    <col min="1280" max="1280" width="11.5703125" style="27" customWidth="1"/>
    <col min="1281" max="1281" width="7" style="27" bestFit="1" customWidth="1"/>
    <col min="1282" max="1282" width="7.140625" style="27" bestFit="1" customWidth="1"/>
    <col min="1283" max="1283" width="25.7109375" style="27" bestFit="1" customWidth="1"/>
    <col min="1284" max="1284" width="25.7109375" style="27" customWidth="1"/>
    <col min="1285" max="1285" width="9.42578125" style="27" customWidth="1"/>
    <col min="1286" max="1286" width="9.5703125" style="27" customWidth="1"/>
    <col min="1287" max="1287" width="9.140625" style="27" customWidth="1"/>
    <col min="1288" max="1288" width="13.42578125" style="27" bestFit="1" customWidth="1"/>
    <col min="1289" max="1289" width="10.7109375" style="27" bestFit="1" customWidth="1"/>
    <col min="1290" max="1290" width="11.5703125" style="27" bestFit="1" customWidth="1"/>
    <col min="1291" max="1291" width="9.42578125" style="27" bestFit="1" customWidth="1"/>
    <col min="1292" max="1535" width="9.140625" style="27"/>
    <col min="1536" max="1536" width="11.5703125" style="27" customWidth="1"/>
    <col min="1537" max="1537" width="7" style="27" bestFit="1" customWidth="1"/>
    <col min="1538" max="1538" width="7.140625" style="27" bestFit="1" customWidth="1"/>
    <col min="1539" max="1539" width="25.7109375" style="27" bestFit="1" customWidth="1"/>
    <col min="1540" max="1540" width="25.7109375" style="27" customWidth="1"/>
    <col min="1541" max="1541" width="9.42578125" style="27" customWidth="1"/>
    <col min="1542" max="1542" width="9.5703125" style="27" customWidth="1"/>
    <col min="1543" max="1543" width="9.140625" style="27" customWidth="1"/>
    <col min="1544" max="1544" width="13.42578125" style="27" bestFit="1" customWidth="1"/>
    <col min="1545" max="1545" width="10.7109375" style="27" bestFit="1" customWidth="1"/>
    <col min="1546" max="1546" width="11.5703125" style="27" bestFit="1" customWidth="1"/>
    <col min="1547" max="1547" width="9.42578125" style="27" bestFit="1" customWidth="1"/>
    <col min="1548" max="1791" width="9.140625" style="27"/>
    <col min="1792" max="1792" width="11.5703125" style="27" customWidth="1"/>
    <col min="1793" max="1793" width="7" style="27" bestFit="1" customWidth="1"/>
    <col min="1794" max="1794" width="7.140625" style="27" bestFit="1" customWidth="1"/>
    <col min="1795" max="1795" width="25.7109375" style="27" bestFit="1" customWidth="1"/>
    <col min="1796" max="1796" width="25.7109375" style="27" customWidth="1"/>
    <col min="1797" max="1797" width="9.42578125" style="27" customWidth="1"/>
    <col min="1798" max="1798" width="9.5703125" style="27" customWidth="1"/>
    <col min="1799" max="1799" width="9.140625" style="27" customWidth="1"/>
    <col min="1800" max="1800" width="13.42578125" style="27" bestFit="1" customWidth="1"/>
    <col min="1801" max="1801" width="10.7109375" style="27" bestFit="1" customWidth="1"/>
    <col min="1802" max="1802" width="11.5703125" style="27" bestFit="1" customWidth="1"/>
    <col min="1803" max="1803" width="9.42578125" style="27" bestFit="1" customWidth="1"/>
    <col min="1804" max="2047" width="9.140625" style="27"/>
    <col min="2048" max="2048" width="11.5703125" style="27" customWidth="1"/>
    <col min="2049" max="2049" width="7" style="27" bestFit="1" customWidth="1"/>
    <col min="2050" max="2050" width="7.140625" style="27" bestFit="1" customWidth="1"/>
    <col min="2051" max="2051" width="25.7109375" style="27" bestFit="1" customWidth="1"/>
    <col min="2052" max="2052" width="25.7109375" style="27" customWidth="1"/>
    <col min="2053" max="2053" width="9.42578125" style="27" customWidth="1"/>
    <col min="2054" max="2054" width="9.5703125" style="27" customWidth="1"/>
    <col min="2055" max="2055" width="9.140625" style="27" customWidth="1"/>
    <col min="2056" max="2056" width="13.42578125" style="27" bestFit="1" customWidth="1"/>
    <col min="2057" max="2057" width="10.7109375" style="27" bestFit="1" customWidth="1"/>
    <col min="2058" max="2058" width="11.5703125" style="27" bestFit="1" customWidth="1"/>
    <col min="2059" max="2059" width="9.42578125" style="27" bestFit="1" customWidth="1"/>
    <col min="2060" max="2303" width="9.140625" style="27"/>
    <col min="2304" max="2304" width="11.5703125" style="27" customWidth="1"/>
    <col min="2305" max="2305" width="7" style="27" bestFit="1" customWidth="1"/>
    <col min="2306" max="2306" width="7.140625" style="27" bestFit="1" customWidth="1"/>
    <col min="2307" max="2307" width="25.7109375" style="27" bestFit="1" customWidth="1"/>
    <col min="2308" max="2308" width="25.7109375" style="27" customWidth="1"/>
    <col min="2309" max="2309" width="9.42578125" style="27" customWidth="1"/>
    <col min="2310" max="2310" width="9.5703125" style="27" customWidth="1"/>
    <col min="2311" max="2311" width="9.140625" style="27" customWidth="1"/>
    <col min="2312" max="2312" width="13.42578125" style="27" bestFit="1" customWidth="1"/>
    <col min="2313" max="2313" width="10.7109375" style="27" bestFit="1" customWidth="1"/>
    <col min="2314" max="2314" width="11.5703125" style="27" bestFit="1" customWidth="1"/>
    <col min="2315" max="2315" width="9.42578125" style="27" bestFit="1" customWidth="1"/>
    <col min="2316" max="2559" width="9.140625" style="27"/>
    <col min="2560" max="2560" width="11.5703125" style="27" customWidth="1"/>
    <col min="2561" max="2561" width="7" style="27" bestFit="1" customWidth="1"/>
    <col min="2562" max="2562" width="7.140625" style="27" bestFit="1" customWidth="1"/>
    <col min="2563" max="2563" width="25.7109375" style="27" bestFit="1" customWidth="1"/>
    <col min="2564" max="2564" width="25.7109375" style="27" customWidth="1"/>
    <col min="2565" max="2565" width="9.42578125" style="27" customWidth="1"/>
    <col min="2566" max="2566" width="9.5703125" style="27" customWidth="1"/>
    <col min="2567" max="2567" width="9.140625" style="27" customWidth="1"/>
    <col min="2568" max="2568" width="13.42578125" style="27" bestFit="1" customWidth="1"/>
    <col min="2569" max="2569" width="10.7109375" style="27" bestFit="1" customWidth="1"/>
    <col min="2570" max="2570" width="11.5703125" style="27" bestFit="1" customWidth="1"/>
    <col min="2571" max="2571" width="9.42578125" style="27" bestFit="1" customWidth="1"/>
    <col min="2572" max="2815" width="9.140625" style="27"/>
    <col min="2816" max="2816" width="11.5703125" style="27" customWidth="1"/>
    <col min="2817" max="2817" width="7" style="27" bestFit="1" customWidth="1"/>
    <col min="2818" max="2818" width="7.140625" style="27" bestFit="1" customWidth="1"/>
    <col min="2819" max="2819" width="25.7109375" style="27" bestFit="1" customWidth="1"/>
    <col min="2820" max="2820" width="25.7109375" style="27" customWidth="1"/>
    <col min="2821" max="2821" width="9.42578125" style="27" customWidth="1"/>
    <col min="2822" max="2822" width="9.5703125" style="27" customWidth="1"/>
    <col min="2823" max="2823" width="9.140625" style="27" customWidth="1"/>
    <col min="2824" max="2824" width="13.42578125" style="27" bestFit="1" customWidth="1"/>
    <col min="2825" max="2825" width="10.7109375" style="27" bestFit="1" customWidth="1"/>
    <col min="2826" max="2826" width="11.5703125" style="27" bestFit="1" customWidth="1"/>
    <col min="2827" max="2827" width="9.42578125" style="27" bestFit="1" customWidth="1"/>
    <col min="2828" max="3071" width="9.140625" style="27"/>
    <col min="3072" max="3072" width="11.5703125" style="27" customWidth="1"/>
    <col min="3073" max="3073" width="7" style="27" bestFit="1" customWidth="1"/>
    <col min="3074" max="3074" width="7.140625" style="27" bestFit="1" customWidth="1"/>
    <col min="3075" max="3075" width="25.7109375" style="27" bestFit="1" customWidth="1"/>
    <col min="3076" max="3076" width="25.7109375" style="27" customWidth="1"/>
    <col min="3077" max="3077" width="9.42578125" style="27" customWidth="1"/>
    <col min="3078" max="3078" width="9.5703125" style="27" customWidth="1"/>
    <col min="3079" max="3079" width="9.140625" style="27" customWidth="1"/>
    <col min="3080" max="3080" width="13.42578125" style="27" bestFit="1" customWidth="1"/>
    <col min="3081" max="3081" width="10.7109375" style="27" bestFit="1" customWidth="1"/>
    <col min="3082" max="3082" width="11.5703125" style="27" bestFit="1" customWidth="1"/>
    <col min="3083" max="3083" width="9.42578125" style="27" bestFit="1" customWidth="1"/>
    <col min="3084" max="3327" width="9.140625" style="27"/>
    <col min="3328" max="3328" width="11.5703125" style="27" customWidth="1"/>
    <col min="3329" max="3329" width="7" style="27" bestFit="1" customWidth="1"/>
    <col min="3330" max="3330" width="7.140625" style="27" bestFit="1" customWidth="1"/>
    <col min="3331" max="3331" width="25.7109375" style="27" bestFit="1" customWidth="1"/>
    <col min="3332" max="3332" width="25.7109375" style="27" customWidth="1"/>
    <col min="3333" max="3333" width="9.42578125" style="27" customWidth="1"/>
    <col min="3334" max="3334" width="9.5703125" style="27" customWidth="1"/>
    <col min="3335" max="3335" width="9.140625" style="27" customWidth="1"/>
    <col min="3336" max="3336" width="13.42578125" style="27" bestFit="1" customWidth="1"/>
    <col min="3337" max="3337" width="10.7109375" style="27" bestFit="1" customWidth="1"/>
    <col min="3338" max="3338" width="11.5703125" style="27" bestFit="1" customWidth="1"/>
    <col min="3339" max="3339" width="9.42578125" style="27" bestFit="1" customWidth="1"/>
    <col min="3340" max="3583" width="9.140625" style="27"/>
    <col min="3584" max="3584" width="11.5703125" style="27" customWidth="1"/>
    <col min="3585" max="3585" width="7" style="27" bestFit="1" customWidth="1"/>
    <col min="3586" max="3586" width="7.140625" style="27" bestFit="1" customWidth="1"/>
    <col min="3587" max="3587" width="25.7109375" style="27" bestFit="1" customWidth="1"/>
    <col min="3588" max="3588" width="25.7109375" style="27" customWidth="1"/>
    <col min="3589" max="3589" width="9.42578125" style="27" customWidth="1"/>
    <col min="3590" max="3590" width="9.5703125" style="27" customWidth="1"/>
    <col min="3591" max="3591" width="9.140625" style="27" customWidth="1"/>
    <col min="3592" max="3592" width="13.42578125" style="27" bestFit="1" customWidth="1"/>
    <col min="3593" max="3593" width="10.7109375" style="27" bestFit="1" customWidth="1"/>
    <col min="3594" max="3594" width="11.5703125" style="27" bestFit="1" customWidth="1"/>
    <col min="3595" max="3595" width="9.42578125" style="27" bestFit="1" customWidth="1"/>
    <col min="3596" max="3839" width="9.140625" style="27"/>
    <col min="3840" max="3840" width="11.5703125" style="27" customWidth="1"/>
    <col min="3841" max="3841" width="7" style="27" bestFit="1" customWidth="1"/>
    <col min="3842" max="3842" width="7.140625" style="27" bestFit="1" customWidth="1"/>
    <col min="3843" max="3843" width="25.7109375" style="27" bestFit="1" customWidth="1"/>
    <col min="3844" max="3844" width="25.7109375" style="27" customWidth="1"/>
    <col min="3845" max="3845" width="9.42578125" style="27" customWidth="1"/>
    <col min="3846" max="3846" width="9.5703125" style="27" customWidth="1"/>
    <col min="3847" max="3847" width="9.140625" style="27" customWidth="1"/>
    <col min="3848" max="3848" width="13.42578125" style="27" bestFit="1" customWidth="1"/>
    <col min="3849" max="3849" width="10.7109375" style="27" bestFit="1" customWidth="1"/>
    <col min="3850" max="3850" width="11.5703125" style="27" bestFit="1" customWidth="1"/>
    <col min="3851" max="3851" width="9.42578125" style="27" bestFit="1" customWidth="1"/>
    <col min="3852" max="4095" width="9.140625" style="27"/>
    <col min="4096" max="4096" width="11.5703125" style="27" customWidth="1"/>
    <col min="4097" max="4097" width="7" style="27" bestFit="1" customWidth="1"/>
    <col min="4098" max="4098" width="7.140625" style="27" bestFit="1" customWidth="1"/>
    <col min="4099" max="4099" width="25.7109375" style="27" bestFit="1" customWidth="1"/>
    <col min="4100" max="4100" width="25.7109375" style="27" customWidth="1"/>
    <col min="4101" max="4101" width="9.42578125" style="27" customWidth="1"/>
    <col min="4102" max="4102" width="9.5703125" style="27" customWidth="1"/>
    <col min="4103" max="4103" width="9.140625" style="27" customWidth="1"/>
    <col min="4104" max="4104" width="13.42578125" style="27" bestFit="1" customWidth="1"/>
    <col min="4105" max="4105" width="10.7109375" style="27" bestFit="1" customWidth="1"/>
    <col min="4106" max="4106" width="11.5703125" style="27" bestFit="1" customWidth="1"/>
    <col min="4107" max="4107" width="9.42578125" style="27" bestFit="1" customWidth="1"/>
    <col min="4108" max="4351" width="9.140625" style="27"/>
    <col min="4352" max="4352" width="11.5703125" style="27" customWidth="1"/>
    <col min="4353" max="4353" width="7" style="27" bestFit="1" customWidth="1"/>
    <col min="4354" max="4354" width="7.140625" style="27" bestFit="1" customWidth="1"/>
    <col min="4355" max="4355" width="25.7109375" style="27" bestFit="1" customWidth="1"/>
    <col min="4356" max="4356" width="25.7109375" style="27" customWidth="1"/>
    <col min="4357" max="4357" width="9.42578125" style="27" customWidth="1"/>
    <col min="4358" max="4358" width="9.5703125" style="27" customWidth="1"/>
    <col min="4359" max="4359" width="9.140625" style="27" customWidth="1"/>
    <col min="4360" max="4360" width="13.42578125" style="27" bestFit="1" customWidth="1"/>
    <col min="4361" max="4361" width="10.7109375" style="27" bestFit="1" customWidth="1"/>
    <col min="4362" max="4362" width="11.5703125" style="27" bestFit="1" customWidth="1"/>
    <col min="4363" max="4363" width="9.42578125" style="27" bestFit="1" customWidth="1"/>
    <col min="4364" max="4607" width="9.140625" style="27"/>
    <col min="4608" max="4608" width="11.5703125" style="27" customWidth="1"/>
    <col min="4609" max="4609" width="7" style="27" bestFit="1" customWidth="1"/>
    <col min="4610" max="4610" width="7.140625" style="27" bestFit="1" customWidth="1"/>
    <col min="4611" max="4611" width="25.7109375" style="27" bestFit="1" customWidth="1"/>
    <col min="4612" max="4612" width="25.7109375" style="27" customWidth="1"/>
    <col min="4613" max="4613" width="9.42578125" style="27" customWidth="1"/>
    <col min="4614" max="4614" width="9.5703125" style="27" customWidth="1"/>
    <col min="4615" max="4615" width="9.140625" style="27" customWidth="1"/>
    <col min="4616" max="4616" width="13.42578125" style="27" bestFit="1" customWidth="1"/>
    <col min="4617" max="4617" width="10.7109375" style="27" bestFit="1" customWidth="1"/>
    <col min="4618" max="4618" width="11.5703125" style="27" bestFit="1" customWidth="1"/>
    <col min="4619" max="4619" width="9.42578125" style="27" bestFit="1" customWidth="1"/>
    <col min="4620" max="4863" width="9.140625" style="27"/>
    <col min="4864" max="4864" width="11.5703125" style="27" customWidth="1"/>
    <col min="4865" max="4865" width="7" style="27" bestFit="1" customWidth="1"/>
    <col min="4866" max="4866" width="7.140625" style="27" bestFit="1" customWidth="1"/>
    <col min="4867" max="4867" width="25.7109375" style="27" bestFit="1" customWidth="1"/>
    <col min="4868" max="4868" width="25.7109375" style="27" customWidth="1"/>
    <col min="4869" max="4869" width="9.42578125" style="27" customWidth="1"/>
    <col min="4870" max="4870" width="9.5703125" style="27" customWidth="1"/>
    <col min="4871" max="4871" width="9.140625" style="27" customWidth="1"/>
    <col min="4872" max="4872" width="13.42578125" style="27" bestFit="1" customWidth="1"/>
    <col min="4873" max="4873" width="10.7109375" style="27" bestFit="1" customWidth="1"/>
    <col min="4874" max="4874" width="11.5703125" style="27" bestFit="1" customWidth="1"/>
    <col min="4875" max="4875" width="9.42578125" style="27" bestFit="1" customWidth="1"/>
    <col min="4876" max="5119" width="9.140625" style="27"/>
    <col min="5120" max="5120" width="11.5703125" style="27" customWidth="1"/>
    <col min="5121" max="5121" width="7" style="27" bestFit="1" customWidth="1"/>
    <col min="5122" max="5122" width="7.140625" style="27" bestFit="1" customWidth="1"/>
    <col min="5123" max="5123" width="25.7109375" style="27" bestFit="1" customWidth="1"/>
    <col min="5124" max="5124" width="25.7109375" style="27" customWidth="1"/>
    <col min="5125" max="5125" width="9.42578125" style="27" customWidth="1"/>
    <col min="5126" max="5126" width="9.5703125" style="27" customWidth="1"/>
    <col min="5127" max="5127" width="9.140625" style="27" customWidth="1"/>
    <col min="5128" max="5128" width="13.42578125" style="27" bestFit="1" customWidth="1"/>
    <col min="5129" max="5129" width="10.7109375" style="27" bestFit="1" customWidth="1"/>
    <col min="5130" max="5130" width="11.5703125" style="27" bestFit="1" customWidth="1"/>
    <col min="5131" max="5131" width="9.42578125" style="27" bestFit="1" customWidth="1"/>
    <col min="5132" max="5375" width="9.140625" style="27"/>
    <col min="5376" max="5376" width="11.5703125" style="27" customWidth="1"/>
    <col min="5377" max="5377" width="7" style="27" bestFit="1" customWidth="1"/>
    <col min="5378" max="5378" width="7.140625" style="27" bestFit="1" customWidth="1"/>
    <col min="5379" max="5379" width="25.7109375" style="27" bestFit="1" customWidth="1"/>
    <col min="5380" max="5380" width="25.7109375" style="27" customWidth="1"/>
    <col min="5381" max="5381" width="9.42578125" style="27" customWidth="1"/>
    <col min="5382" max="5382" width="9.5703125" style="27" customWidth="1"/>
    <col min="5383" max="5383" width="9.140625" style="27" customWidth="1"/>
    <col min="5384" max="5384" width="13.42578125" style="27" bestFit="1" customWidth="1"/>
    <col min="5385" max="5385" width="10.7109375" style="27" bestFit="1" customWidth="1"/>
    <col min="5386" max="5386" width="11.5703125" style="27" bestFit="1" customWidth="1"/>
    <col min="5387" max="5387" width="9.42578125" style="27" bestFit="1" customWidth="1"/>
    <col min="5388" max="5631" width="9.140625" style="27"/>
    <col min="5632" max="5632" width="11.5703125" style="27" customWidth="1"/>
    <col min="5633" max="5633" width="7" style="27" bestFit="1" customWidth="1"/>
    <col min="5634" max="5634" width="7.140625" style="27" bestFit="1" customWidth="1"/>
    <col min="5635" max="5635" width="25.7109375" style="27" bestFit="1" customWidth="1"/>
    <col min="5636" max="5636" width="25.7109375" style="27" customWidth="1"/>
    <col min="5637" max="5637" width="9.42578125" style="27" customWidth="1"/>
    <col min="5638" max="5638" width="9.5703125" style="27" customWidth="1"/>
    <col min="5639" max="5639" width="9.140625" style="27" customWidth="1"/>
    <col min="5640" max="5640" width="13.42578125" style="27" bestFit="1" customWidth="1"/>
    <col min="5641" max="5641" width="10.7109375" style="27" bestFit="1" customWidth="1"/>
    <col min="5642" max="5642" width="11.5703125" style="27" bestFit="1" customWidth="1"/>
    <col min="5643" max="5643" width="9.42578125" style="27" bestFit="1" customWidth="1"/>
    <col min="5644" max="5887" width="9.140625" style="27"/>
    <col min="5888" max="5888" width="11.5703125" style="27" customWidth="1"/>
    <col min="5889" max="5889" width="7" style="27" bestFit="1" customWidth="1"/>
    <col min="5890" max="5890" width="7.140625" style="27" bestFit="1" customWidth="1"/>
    <col min="5891" max="5891" width="25.7109375" style="27" bestFit="1" customWidth="1"/>
    <col min="5892" max="5892" width="25.7109375" style="27" customWidth="1"/>
    <col min="5893" max="5893" width="9.42578125" style="27" customWidth="1"/>
    <col min="5894" max="5894" width="9.5703125" style="27" customWidth="1"/>
    <col min="5895" max="5895" width="9.140625" style="27" customWidth="1"/>
    <col min="5896" max="5896" width="13.42578125" style="27" bestFit="1" customWidth="1"/>
    <col min="5897" max="5897" width="10.7109375" style="27" bestFit="1" customWidth="1"/>
    <col min="5898" max="5898" width="11.5703125" style="27" bestFit="1" customWidth="1"/>
    <col min="5899" max="5899" width="9.42578125" style="27" bestFit="1" customWidth="1"/>
    <col min="5900" max="6143" width="9.140625" style="27"/>
    <col min="6144" max="6144" width="11.5703125" style="27" customWidth="1"/>
    <col min="6145" max="6145" width="7" style="27" bestFit="1" customWidth="1"/>
    <col min="6146" max="6146" width="7.140625" style="27" bestFit="1" customWidth="1"/>
    <col min="6147" max="6147" width="25.7109375" style="27" bestFit="1" customWidth="1"/>
    <col min="6148" max="6148" width="25.7109375" style="27" customWidth="1"/>
    <col min="6149" max="6149" width="9.42578125" style="27" customWidth="1"/>
    <col min="6150" max="6150" width="9.5703125" style="27" customWidth="1"/>
    <col min="6151" max="6151" width="9.140625" style="27" customWidth="1"/>
    <col min="6152" max="6152" width="13.42578125" style="27" bestFit="1" customWidth="1"/>
    <col min="6153" max="6153" width="10.7109375" style="27" bestFit="1" customWidth="1"/>
    <col min="6154" max="6154" width="11.5703125" style="27" bestFit="1" customWidth="1"/>
    <col min="6155" max="6155" width="9.42578125" style="27" bestFit="1" customWidth="1"/>
    <col min="6156" max="6399" width="9.140625" style="27"/>
    <col min="6400" max="6400" width="11.5703125" style="27" customWidth="1"/>
    <col min="6401" max="6401" width="7" style="27" bestFit="1" customWidth="1"/>
    <col min="6402" max="6402" width="7.140625" style="27" bestFit="1" customWidth="1"/>
    <col min="6403" max="6403" width="25.7109375" style="27" bestFit="1" customWidth="1"/>
    <col min="6404" max="6404" width="25.7109375" style="27" customWidth="1"/>
    <col min="6405" max="6405" width="9.42578125" style="27" customWidth="1"/>
    <col min="6406" max="6406" width="9.5703125" style="27" customWidth="1"/>
    <col min="6407" max="6407" width="9.140625" style="27" customWidth="1"/>
    <col min="6408" max="6408" width="13.42578125" style="27" bestFit="1" customWidth="1"/>
    <col min="6409" max="6409" width="10.7109375" style="27" bestFit="1" customWidth="1"/>
    <col min="6410" max="6410" width="11.5703125" style="27" bestFit="1" customWidth="1"/>
    <col min="6411" max="6411" width="9.42578125" style="27" bestFit="1" customWidth="1"/>
    <col min="6412" max="6655" width="9.140625" style="27"/>
    <col min="6656" max="6656" width="11.5703125" style="27" customWidth="1"/>
    <col min="6657" max="6657" width="7" style="27" bestFit="1" customWidth="1"/>
    <col min="6658" max="6658" width="7.140625" style="27" bestFit="1" customWidth="1"/>
    <col min="6659" max="6659" width="25.7109375" style="27" bestFit="1" customWidth="1"/>
    <col min="6660" max="6660" width="25.7109375" style="27" customWidth="1"/>
    <col min="6661" max="6661" width="9.42578125" style="27" customWidth="1"/>
    <col min="6662" max="6662" width="9.5703125" style="27" customWidth="1"/>
    <col min="6663" max="6663" width="9.140625" style="27" customWidth="1"/>
    <col min="6664" max="6664" width="13.42578125" style="27" bestFit="1" customWidth="1"/>
    <col min="6665" max="6665" width="10.7109375" style="27" bestFit="1" customWidth="1"/>
    <col min="6666" max="6666" width="11.5703125" style="27" bestFit="1" customWidth="1"/>
    <col min="6667" max="6667" width="9.42578125" style="27" bestFit="1" customWidth="1"/>
    <col min="6668" max="6911" width="9.140625" style="27"/>
    <col min="6912" max="6912" width="11.5703125" style="27" customWidth="1"/>
    <col min="6913" max="6913" width="7" style="27" bestFit="1" customWidth="1"/>
    <col min="6914" max="6914" width="7.140625" style="27" bestFit="1" customWidth="1"/>
    <col min="6915" max="6915" width="25.7109375" style="27" bestFit="1" customWidth="1"/>
    <col min="6916" max="6916" width="25.7109375" style="27" customWidth="1"/>
    <col min="6917" max="6917" width="9.42578125" style="27" customWidth="1"/>
    <col min="6918" max="6918" width="9.5703125" style="27" customWidth="1"/>
    <col min="6919" max="6919" width="9.140625" style="27" customWidth="1"/>
    <col min="6920" max="6920" width="13.42578125" style="27" bestFit="1" customWidth="1"/>
    <col min="6921" max="6921" width="10.7109375" style="27" bestFit="1" customWidth="1"/>
    <col min="6922" max="6922" width="11.5703125" style="27" bestFit="1" customWidth="1"/>
    <col min="6923" max="6923" width="9.42578125" style="27" bestFit="1" customWidth="1"/>
    <col min="6924" max="7167" width="9.140625" style="27"/>
    <col min="7168" max="7168" width="11.5703125" style="27" customWidth="1"/>
    <col min="7169" max="7169" width="7" style="27" bestFit="1" customWidth="1"/>
    <col min="7170" max="7170" width="7.140625" style="27" bestFit="1" customWidth="1"/>
    <col min="7171" max="7171" width="25.7109375" style="27" bestFit="1" customWidth="1"/>
    <col min="7172" max="7172" width="25.7109375" style="27" customWidth="1"/>
    <col min="7173" max="7173" width="9.42578125" style="27" customWidth="1"/>
    <col min="7174" max="7174" width="9.5703125" style="27" customWidth="1"/>
    <col min="7175" max="7175" width="9.140625" style="27" customWidth="1"/>
    <col min="7176" max="7176" width="13.42578125" style="27" bestFit="1" customWidth="1"/>
    <col min="7177" max="7177" width="10.7109375" style="27" bestFit="1" customWidth="1"/>
    <col min="7178" max="7178" width="11.5703125" style="27" bestFit="1" customWidth="1"/>
    <col min="7179" max="7179" width="9.42578125" style="27" bestFit="1" customWidth="1"/>
    <col min="7180" max="7423" width="9.140625" style="27"/>
    <col min="7424" max="7424" width="11.5703125" style="27" customWidth="1"/>
    <col min="7425" max="7425" width="7" style="27" bestFit="1" customWidth="1"/>
    <col min="7426" max="7426" width="7.140625" style="27" bestFit="1" customWidth="1"/>
    <col min="7427" max="7427" width="25.7109375" style="27" bestFit="1" customWidth="1"/>
    <col min="7428" max="7428" width="25.7109375" style="27" customWidth="1"/>
    <col min="7429" max="7429" width="9.42578125" style="27" customWidth="1"/>
    <col min="7430" max="7430" width="9.5703125" style="27" customWidth="1"/>
    <col min="7431" max="7431" width="9.140625" style="27" customWidth="1"/>
    <col min="7432" max="7432" width="13.42578125" style="27" bestFit="1" customWidth="1"/>
    <col min="7433" max="7433" width="10.7109375" style="27" bestFit="1" customWidth="1"/>
    <col min="7434" max="7434" width="11.5703125" style="27" bestFit="1" customWidth="1"/>
    <col min="7435" max="7435" width="9.42578125" style="27" bestFit="1" customWidth="1"/>
    <col min="7436" max="7679" width="9.140625" style="27"/>
    <col min="7680" max="7680" width="11.5703125" style="27" customWidth="1"/>
    <col min="7681" max="7681" width="7" style="27" bestFit="1" customWidth="1"/>
    <col min="7682" max="7682" width="7.140625" style="27" bestFit="1" customWidth="1"/>
    <col min="7683" max="7683" width="25.7109375" style="27" bestFit="1" customWidth="1"/>
    <col min="7684" max="7684" width="25.7109375" style="27" customWidth="1"/>
    <col min="7685" max="7685" width="9.42578125" style="27" customWidth="1"/>
    <col min="7686" max="7686" width="9.5703125" style="27" customWidth="1"/>
    <col min="7687" max="7687" width="9.140625" style="27" customWidth="1"/>
    <col min="7688" max="7688" width="13.42578125" style="27" bestFit="1" customWidth="1"/>
    <col min="7689" max="7689" width="10.7109375" style="27" bestFit="1" customWidth="1"/>
    <col min="7690" max="7690" width="11.5703125" style="27" bestFit="1" customWidth="1"/>
    <col min="7691" max="7691" width="9.42578125" style="27" bestFit="1" customWidth="1"/>
    <col min="7692" max="7935" width="9.140625" style="27"/>
    <col min="7936" max="7936" width="11.5703125" style="27" customWidth="1"/>
    <col min="7937" max="7937" width="7" style="27" bestFit="1" customWidth="1"/>
    <col min="7938" max="7938" width="7.140625" style="27" bestFit="1" customWidth="1"/>
    <col min="7939" max="7939" width="25.7109375" style="27" bestFit="1" customWidth="1"/>
    <col min="7940" max="7940" width="25.7109375" style="27" customWidth="1"/>
    <col min="7941" max="7941" width="9.42578125" style="27" customWidth="1"/>
    <col min="7942" max="7942" width="9.5703125" style="27" customWidth="1"/>
    <col min="7943" max="7943" width="9.140625" style="27" customWidth="1"/>
    <col min="7944" max="7944" width="13.42578125" style="27" bestFit="1" customWidth="1"/>
    <col min="7945" max="7945" width="10.7109375" style="27" bestFit="1" customWidth="1"/>
    <col min="7946" max="7946" width="11.5703125" style="27" bestFit="1" customWidth="1"/>
    <col min="7947" max="7947" width="9.42578125" style="27" bestFit="1" customWidth="1"/>
    <col min="7948" max="8191" width="9.140625" style="27"/>
    <col min="8192" max="8192" width="11.5703125" style="27" customWidth="1"/>
    <col min="8193" max="8193" width="7" style="27" bestFit="1" customWidth="1"/>
    <col min="8194" max="8194" width="7.140625" style="27" bestFit="1" customWidth="1"/>
    <col min="8195" max="8195" width="25.7109375" style="27" bestFit="1" customWidth="1"/>
    <col min="8196" max="8196" width="25.7109375" style="27" customWidth="1"/>
    <col min="8197" max="8197" width="9.42578125" style="27" customWidth="1"/>
    <col min="8198" max="8198" width="9.5703125" style="27" customWidth="1"/>
    <col min="8199" max="8199" width="9.140625" style="27" customWidth="1"/>
    <col min="8200" max="8200" width="13.42578125" style="27" bestFit="1" customWidth="1"/>
    <col min="8201" max="8201" width="10.7109375" style="27" bestFit="1" customWidth="1"/>
    <col min="8202" max="8202" width="11.5703125" style="27" bestFit="1" customWidth="1"/>
    <col min="8203" max="8203" width="9.42578125" style="27" bestFit="1" customWidth="1"/>
    <col min="8204" max="8447" width="9.140625" style="27"/>
    <col min="8448" max="8448" width="11.5703125" style="27" customWidth="1"/>
    <col min="8449" max="8449" width="7" style="27" bestFit="1" customWidth="1"/>
    <col min="8450" max="8450" width="7.140625" style="27" bestFit="1" customWidth="1"/>
    <col min="8451" max="8451" width="25.7109375" style="27" bestFit="1" customWidth="1"/>
    <col min="8452" max="8452" width="25.7109375" style="27" customWidth="1"/>
    <col min="8453" max="8453" width="9.42578125" style="27" customWidth="1"/>
    <col min="8454" max="8454" width="9.5703125" style="27" customWidth="1"/>
    <col min="8455" max="8455" width="9.140625" style="27" customWidth="1"/>
    <col min="8456" max="8456" width="13.42578125" style="27" bestFit="1" customWidth="1"/>
    <col min="8457" max="8457" width="10.7109375" style="27" bestFit="1" customWidth="1"/>
    <col min="8458" max="8458" width="11.5703125" style="27" bestFit="1" customWidth="1"/>
    <col min="8459" max="8459" width="9.42578125" style="27" bestFit="1" customWidth="1"/>
    <col min="8460" max="8703" width="9.140625" style="27"/>
    <col min="8704" max="8704" width="11.5703125" style="27" customWidth="1"/>
    <col min="8705" max="8705" width="7" style="27" bestFit="1" customWidth="1"/>
    <col min="8706" max="8706" width="7.140625" style="27" bestFit="1" customWidth="1"/>
    <col min="8707" max="8707" width="25.7109375" style="27" bestFit="1" customWidth="1"/>
    <col min="8708" max="8708" width="25.7109375" style="27" customWidth="1"/>
    <col min="8709" max="8709" width="9.42578125" style="27" customWidth="1"/>
    <col min="8710" max="8710" width="9.5703125" style="27" customWidth="1"/>
    <col min="8711" max="8711" width="9.140625" style="27" customWidth="1"/>
    <col min="8712" max="8712" width="13.42578125" style="27" bestFit="1" customWidth="1"/>
    <col min="8713" max="8713" width="10.7109375" style="27" bestFit="1" customWidth="1"/>
    <col min="8714" max="8714" width="11.5703125" style="27" bestFit="1" customWidth="1"/>
    <col min="8715" max="8715" width="9.42578125" style="27" bestFit="1" customWidth="1"/>
    <col min="8716" max="8959" width="9.140625" style="27"/>
    <col min="8960" max="8960" width="11.5703125" style="27" customWidth="1"/>
    <col min="8961" max="8961" width="7" style="27" bestFit="1" customWidth="1"/>
    <col min="8962" max="8962" width="7.140625" style="27" bestFit="1" customWidth="1"/>
    <col min="8963" max="8963" width="25.7109375" style="27" bestFit="1" customWidth="1"/>
    <col min="8964" max="8964" width="25.7109375" style="27" customWidth="1"/>
    <col min="8965" max="8965" width="9.42578125" style="27" customWidth="1"/>
    <col min="8966" max="8966" width="9.5703125" style="27" customWidth="1"/>
    <col min="8967" max="8967" width="9.140625" style="27" customWidth="1"/>
    <col min="8968" max="8968" width="13.42578125" style="27" bestFit="1" customWidth="1"/>
    <col min="8969" max="8969" width="10.7109375" style="27" bestFit="1" customWidth="1"/>
    <col min="8970" max="8970" width="11.5703125" style="27" bestFit="1" customWidth="1"/>
    <col min="8971" max="8971" width="9.42578125" style="27" bestFit="1" customWidth="1"/>
    <col min="8972" max="9215" width="9.140625" style="27"/>
    <col min="9216" max="9216" width="11.5703125" style="27" customWidth="1"/>
    <col min="9217" max="9217" width="7" style="27" bestFit="1" customWidth="1"/>
    <col min="9218" max="9218" width="7.140625" style="27" bestFit="1" customWidth="1"/>
    <col min="9219" max="9219" width="25.7109375" style="27" bestFit="1" customWidth="1"/>
    <col min="9220" max="9220" width="25.7109375" style="27" customWidth="1"/>
    <col min="9221" max="9221" width="9.42578125" style="27" customWidth="1"/>
    <col min="9222" max="9222" width="9.5703125" style="27" customWidth="1"/>
    <col min="9223" max="9223" width="9.140625" style="27" customWidth="1"/>
    <col min="9224" max="9224" width="13.42578125" style="27" bestFit="1" customWidth="1"/>
    <col min="9225" max="9225" width="10.7109375" style="27" bestFit="1" customWidth="1"/>
    <col min="9226" max="9226" width="11.5703125" style="27" bestFit="1" customWidth="1"/>
    <col min="9227" max="9227" width="9.42578125" style="27" bestFit="1" customWidth="1"/>
    <col min="9228" max="9471" width="9.140625" style="27"/>
    <col min="9472" max="9472" width="11.5703125" style="27" customWidth="1"/>
    <col min="9473" max="9473" width="7" style="27" bestFit="1" customWidth="1"/>
    <col min="9474" max="9474" width="7.140625" style="27" bestFit="1" customWidth="1"/>
    <col min="9475" max="9475" width="25.7109375" style="27" bestFit="1" customWidth="1"/>
    <col min="9476" max="9476" width="25.7109375" style="27" customWidth="1"/>
    <col min="9477" max="9477" width="9.42578125" style="27" customWidth="1"/>
    <col min="9478" max="9478" width="9.5703125" style="27" customWidth="1"/>
    <col min="9479" max="9479" width="9.140625" style="27" customWidth="1"/>
    <col min="9480" max="9480" width="13.42578125" style="27" bestFit="1" customWidth="1"/>
    <col min="9481" max="9481" width="10.7109375" style="27" bestFit="1" customWidth="1"/>
    <col min="9482" max="9482" width="11.5703125" style="27" bestFit="1" customWidth="1"/>
    <col min="9483" max="9483" width="9.42578125" style="27" bestFit="1" customWidth="1"/>
    <col min="9484" max="9727" width="9.140625" style="27"/>
    <col min="9728" max="9728" width="11.5703125" style="27" customWidth="1"/>
    <col min="9729" max="9729" width="7" style="27" bestFit="1" customWidth="1"/>
    <col min="9730" max="9730" width="7.140625" style="27" bestFit="1" customWidth="1"/>
    <col min="9731" max="9731" width="25.7109375" style="27" bestFit="1" customWidth="1"/>
    <col min="9732" max="9732" width="25.7109375" style="27" customWidth="1"/>
    <col min="9733" max="9733" width="9.42578125" style="27" customWidth="1"/>
    <col min="9734" max="9734" width="9.5703125" style="27" customWidth="1"/>
    <col min="9735" max="9735" width="9.140625" style="27" customWidth="1"/>
    <col min="9736" max="9736" width="13.42578125" style="27" bestFit="1" customWidth="1"/>
    <col min="9737" max="9737" width="10.7109375" style="27" bestFit="1" customWidth="1"/>
    <col min="9738" max="9738" width="11.5703125" style="27" bestFit="1" customWidth="1"/>
    <col min="9739" max="9739" width="9.42578125" style="27" bestFit="1" customWidth="1"/>
    <col min="9740" max="9983" width="9.140625" style="27"/>
    <col min="9984" max="9984" width="11.5703125" style="27" customWidth="1"/>
    <col min="9985" max="9985" width="7" style="27" bestFit="1" customWidth="1"/>
    <col min="9986" max="9986" width="7.140625" style="27" bestFit="1" customWidth="1"/>
    <col min="9987" max="9987" width="25.7109375" style="27" bestFit="1" customWidth="1"/>
    <col min="9988" max="9988" width="25.7109375" style="27" customWidth="1"/>
    <col min="9989" max="9989" width="9.42578125" style="27" customWidth="1"/>
    <col min="9990" max="9990" width="9.5703125" style="27" customWidth="1"/>
    <col min="9991" max="9991" width="9.140625" style="27" customWidth="1"/>
    <col min="9992" max="9992" width="13.42578125" style="27" bestFit="1" customWidth="1"/>
    <col min="9993" max="9993" width="10.7109375" style="27" bestFit="1" customWidth="1"/>
    <col min="9994" max="9994" width="11.5703125" style="27" bestFit="1" customWidth="1"/>
    <col min="9995" max="9995" width="9.42578125" style="27" bestFit="1" customWidth="1"/>
    <col min="9996" max="10239" width="9.140625" style="27"/>
    <col min="10240" max="10240" width="11.5703125" style="27" customWidth="1"/>
    <col min="10241" max="10241" width="7" style="27" bestFit="1" customWidth="1"/>
    <col min="10242" max="10242" width="7.140625" style="27" bestFit="1" customWidth="1"/>
    <col min="10243" max="10243" width="25.7109375" style="27" bestFit="1" customWidth="1"/>
    <col min="10244" max="10244" width="25.7109375" style="27" customWidth="1"/>
    <col min="10245" max="10245" width="9.42578125" style="27" customWidth="1"/>
    <col min="10246" max="10246" width="9.5703125" style="27" customWidth="1"/>
    <col min="10247" max="10247" width="9.140625" style="27" customWidth="1"/>
    <col min="10248" max="10248" width="13.42578125" style="27" bestFit="1" customWidth="1"/>
    <col min="10249" max="10249" width="10.7109375" style="27" bestFit="1" customWidth="1"/>
    <col min="10250" max="10250" width="11.5703125" style="27" bestFit="1" customWidth="1"/>
    <col min="10251" max="10251" width="9.42578125" style="27" bestFit="1" customWidth="1"/>
    <col min="10252" max="10495" width="9.140625" style="27"/>
    <col min="10496" max="10496" width="11.5703125" style="27" customWidth="1"/>
    <col min="10497" max="10497" width="7" style="27" bestFit="1" customWidth="1"/>
    <col min="10498" max="10498" width="7.140625" style="27" bestFit="1" customWidth="1"/>
    <col min="10499" max="10499" width="25.7109375" style="27" bestFit="1" customWidth="1"/>
    <col min="10500" max="10500" width="25.7109375" style="27" customWidth="1"/>
    <col min="10501" max="10501" width="9.42578125" style="27" customWidth="1"/>
    <col min="10502" max="10502" width="9.5703125" style="27" customWidth="1"/>
    <col min="10503" max="10503" width="9.140625" style="27" customWidth="1"/>
    <col min="10504" max="10504" width="13.42578125" style="27" bestFit="1" customWidth="1"/>
    <col min="10505" max="10505" width="10.7109375" style="27" bestFit="1" customWidth="1"/>
    <col min="10506" max="10506" width="11.5703125" style="27" bestFit="1" customWidth="1"/>
    <col min="10507" max="10507" width="9.42578125" style="27" bestFit="1" customWidth="1"/>
    <col min="10508" max="10751" width="9.140625" style="27"/>
    <col min="10752" max="10752" width="11.5703125" style="27" customWidth="1"/>
    <col min="10753" max="10753" width="7" style="27" bestFit="1" customWidth="1"/>
    <col min="10754" max="10754" width="7.140625" style="27" bestFit="1" customWidth="1"/>
    <col min="10755" max="10755" width="25.7109375" style="27" bestFit="1" customWidth="1"/>
    <col min="10756" max="10756" width="25.7109375" style="27" customWidth="1"/>
    <col min="10757" max="10757" width="9.42578125" style="27" customWidth="1"/>
    <col min="10758" max="10758" width="9.5703125" style="27" customWidth="1"/>
    <col min="10759" max="10759" width="9.140625" style="27" customWidth="1"/>
    <col min="10760" max="10760" width="13.42578125" style="27" bestFit="1" customWidth="1"/>
    <col min="10761" max="10761" width="10.7109375" style="27" bestFit="1" customWidth="1"/>
    <col min="10762" max="10762" width="11.5703125" style="27" bestFit="1" customWidth="1"/>
    <col min="10763" max="10763" width="9.42578125" style="27" bestFit="1" customWidth="1"/>
    <col min="10764" max="11007" width="9.140625" style="27"/>
    <col min="11008" max="11008" width="11.5703125" style="27" customWidth="1"/>
    <col min="11009" max="11009" width="7" style="27" bestFit="1" customWidth="1"/>
    <col min="11010" max="11010" width="7.140625" style="27" bestFit="1" customWidth="1"/>
    <col min="11011" max="11011" width="25.7109375" style="27" bestFit="1" customWidth="1"/>
    <col min="11012" max="11012" width="25.7109375" style="27" customWidth="1"/>
    <col min="11013" max="11013" width="9.42578125" style="27" customWidth="1"/>
    <col min="11014" max="11014" width="9.5703125" style="27" customWidth="1"/>
    <col min="11015" max="11015" width="9.140625" style="27" customWidth="1"/>
    <col min="11016" max="11016" width="13.42578125" style="27" bestFit="1" customWidth="1"/>
    <col min="11017" max="11017" width="10.7109375" style="27" bestFit="1" customWidth="1"/>
    <col min="11018" max="11018" width="11.5703125" style="27" bestFit="1" customWidth="1"/>
    <col min="11019" max="11019" width="9.42578125" style="27" bestFit="1" customWidth="1"/>
    <col min="11020" max="11263" width="9.140625" style="27"/>
    <col min="11264" max="11264" width="11.5703125" style="27" customWidth="1"/>
    <col min="11265" max="11265" width="7" style="27" bestFit="1" customWidth="1"/>
    <col min="11266" max="11266" width="7.140625" style="27" bestFit="1" customWidth="1"/>
    <col min="11267" max="11267" width="25.7109375" style="27" bestFit="1" customWidth="1"/>
    <col min="11268" max="11268" width="25.7109375" style="27" customWidth="1"/>
    <col min="11269" max="11269" width="9.42578125" style="27" customWidth="1"/>
    <col min="11270" max="11270" width="9.5703125" style="27" customWidth="1"/>
    <col min="11271" max="11271" width="9.140625" style="27" customWidth="1"/>
    <col min="11272" max="11272" width="13.42578125" style="27" bestFit="1" customWidth="1"/>
    <col min="11273" max="11273" width="10.7109375" style="27" bestFit="1" customWidth="1"/>
    <col min="11274" max="11274" width="11.5703125" style="27" bestFit="1" customWidth="1"/>
    <col min="11275" max="11275" width="9.42578125" style="27" bestFit="1" customWidth="1"/>
    <col min="11276" max="11519" width="9.140625" style="27"/>
    <col min="11520" max="11520" width="11.5703125" style="27" customWidth="1"/>
    <col min="11521" max="11521" width="7" style="27" bestFit="1" customWidth="1"/>
    <col min="11522" max="11522" width="7.140625" style="27" bestFit="1" customWidth="1"/>
    <col min="11523" max="11523" width="25.7109375" style="27" bestFit="1" customWidth="1"/>
    <col min="11524" max="11524" width="25.7109375" style="27" customWidth="1"/>
    <col min="11525" max="11525" width="9.42578125" style="27" customWidth="1"/>
    <col min="11526" max="11526" width="9.5703125" style="27" customWidth="1"/>
    <col min="11527" max="11527" width="9.140625" style="27" customWidth="1"/>
    <col min="11528" max="11528" width="13.42578125" style="27" bestFit="1" customWidth="1"/>
    <col min="11529" max="11529" width="10.7109375" style="27" bestFit="1" customWidth="1"/>
    <col min="11530" max="11530" width="11.5703125" style="27" bestFit="1" customWidth="1"/>
    <col min="11531" max="11531" width="9.42578125" style="27" bestFit="1" customWidth="1"/>
    <col min="11532" max="11775" width="9.140625" style="27"/>
    <col min="11776" max="11776" width="11.5703125" style="27" customWidth="1"/>
    <col min="11777" max="11777" width="7" style="27" bestFit="1" customWidth="1"/>
    <col min="11778" max="11778" width="7.140625" style="27" bestFit="1" customWidth="1"/>
    <col min="11779" max="11779" width="25.7109375" style="27" bestFit="1" customWidth="1"/>
    <col min="11780" max="11780" width="25.7109375" style="27" customWidth="1"/>
    <col min="11781" max="11781" width="9.42578125" style="27" customWidth="1"/>
    <col min="11782" max="11782" width="9.5703125" style="27" customWidth="1"/>
    <col min="11783" max="11783" width="9.140625" style="27" customWidth="1"/>
    <col min="11784" max="11784" width="13.42578125" style="27" bestFit="1" customWidth="1"/>
    <col min="11785" max="11785" width="10.7109375" style="27" bestFit="1" customWidth="1"/>
    <col min="11786" max="11786" width="11.5703125" style="27" bestFit="1" customWidth="1"/>
    <col min="11787" max="11787" width="9.42578125" style="27" bestFit="1" customWidth="1"/>
    <col min="11788" max="12031" width="9.140625" style="27"/>
    <col min="12032" max="12032" width="11.5703125" style="27" customWidth="1"/>
    <col min="12033" max="12033" width="7" style="27" bestFit="1" customWidth="1"/>
    <col min="12034" max="12034" width="7.140625" style="27" bestFit="1" customWidth="1"/>
    <col min="12035" max="12035" width="25.7109375" style="27" bestFit="1" customWidth="1"/>
    <col min="12036" max="12036" width="25.7109375" style="27" customWidth="1"/>
    <col min="12037" max="12037" width="9.42578125" style="27" customWidth="1"/>
    <col min="12038" max="12038" width="9.5703125" style="27" customWidth="1"/>
    <col min="12039" max="12039" width="9.140625" style="27" customWidth="1"/>
    <col min="12040" max="12040" width="13.42578125" style="27" bestFit="1" customWidth="1"/>
    <col min="12041" max="12041" width="10.7109375" style="27" bestFit="1" customWidth="1"/>
    <col min="12042" max="12042" width="11.5703125" style="27" bestFit="1" customWidth="1"/>
    <col min="12043" max="12043" width="9.42578125" style="27" bestFit="1" customWidth="1"/>
    <col min="12044" max="12287" width="9.140625" style="27"/>
    <col min="12288" max="12288" width="11.5703125" style="27" customWidth="1"/>
    <col min="12289" max="12289" width="7" style="27" bestFit="1" customWidth="1"/>
    <col min="12290" max="12290" width="7.140625" style="27" bestFit="1" customWidth="1"/>
    <col min="12291" max="12291" width="25.7109375" style="27" bestFit="1" customWidth="1"/>
    <col min="12292" max="12292" width="25.7109375" style="27" customWidth="1"/>
    <col min="12293" max="12293" width="9.42578125" style="27" customWidth="1"/>
    <col min="12294" max="12294" width="9.5703125" style="27" customWidth="1"/>
    <col min="12295" max="12295" width="9.140625" style="27" customWidth="1"/>
    <col min="12296" max="12296" width="13.42578125" style="27" bestFit="1" customWidth="1"/>
    <col min="12297" max="12297" width="10.7109375" style="27" bestFit="1" customWidth="1"/>
    <col min="12298" max="12298" width="11.5703125" style="27" bestFit="1" customWidth="1"/>
    <col min="12299" max="12299" width="9.42578125" style="27" bestFit="1" customWidth="1"/>
    <col min="12300" max="12543" width="9.140625" style="27"/>
    <col min="12544" max="12544" width="11.5703125" style="27" customWidth="1"/>
    <col min="12545" max="12545" width="7" style="27" bestFit="1" customWidth="1"/>
    <col min="12546" max="12546" width="7.140625" style="27" bestFit="1" customWidth="1"/>
    <col min="12547" max="12547" width="25.7109375" style="27" bestFit="1" customWidth="1"/>
    <col min="12548" max="12548" width="25.7109375" style="27" customWidth="1"/>
    <col min="12549" max="12549" width="9.42578125" style="27" customWidth="1"/>
    <col min="12550" max="12550" width="9.5703125" style="27" customWidth="1"/>
    <col min="12551" max="12551" width="9.140625" style="27" customWidth="1"/>
    <col min="12552" max="12552" width="13.42578125" style="27" bestFit="1" customWidth="1"/>
    <col min="12553" max="12553" width="10.7109375" style="27" bestFit="1" customWidth="1"/>
    <col min="12554" max="12554" width="11.5703125" style="27" bestFit="1" customWidth="1"/>
    <col min="12555" max="12555" width="9.42578125" style="27" bestFit="1" customWidth="1"/>
    <col min="12556" max="12799" width="9.140625" style="27"/>
    <col min="12800" max="12800" width="11.5703125" style="27" customWidth="1"/>
    <col min="12801" max="12801" width="7" style="27" bestFit="1" customWidth="1"/>
    <col min="12802" max="12802" width="7.140625" style="27" bestFit="1" customWidth="1"/>
    <col min="12803" max="12803" width="25.7109375" style="27" bestFit="1" customWidth="1"/>
    <col min="12804" max="12804" width="25.7109375" style="27" customWidth="1"/>
    <col min="12805" max="12805" width="9.42578125" style="27" customWidth="1"/>
    <col min="12806" max="12806" width="9.5703125" style="27" customWidth="1"/>
    <col min="12807" max="12807" width="9.140625" style="27" customWidth="1"/>
    <col min="12808" max="12808" width="13.42578125" style="27" bestFit="1" customWidth="1"/>
    <col min="12809" max="12809" width="10.7109375" style="27" bestFit="1" customWidth="1"/>
    <col min="12810" max="12810" width="11.5703125" style="27" bestFit="1" customWidth="1"/>
    <col min="12811" max="12811" width="9.42578125" style="27" bestFit="1" customWidth="1"/>
    <col min="12812" max="13055" width="9.140625" style="27"/>
    <col min="13056" max="13056" width="11.5703125" style="27" customWidth="1"/>
    <col min="13057" max="13057" width="7" style="27" bestFit="1" customWidth="1"/>
    <col min="13058" max="13058" width="7.140625" style="27" bestFit="1" customWidth="1"/>
    <col min="13059" max="13059" width="25.7109375" style="27" bestFit="1" customWidth="1"/>
    <col min="13060" max="13060" width="25.7109375" style="27" customWidth="1"/>
    <col min="13061" max="13061" width="9.42578125" style="27" customWidth="1"/>
    <col min="13062" max="13062" width="9.5703125" style="27" customWidth="1"/>
    <col min="13063" max="13063" width="9.140625" style="27" customWidth="1"/>
    <col min="13064" max="13064" width="13.42578125" style="27" bestFit="1" customWidth="1"/>
    <col min="13065" max="13065" width="10.7109375" style="27" bestFit="1" customWidth="1"/>
    <col min="13066" max="13066" width="11.5703125" style="27" bestFit="1" customWidth="1"/>
    <col min="13067" max="13067" width="9.42578125" style="27" bestFit="1" customWidth="1"/>
    <col min="13068" max="13311" width="9.140625" style="27"/>
    <col min="13312" max="13312" width="11.5703125" style="27" customWidth="1"/>
    <col min="13313" max="13313" width="7" style="27" bestFit="1" customWidth="1"/>
    <col min="13314" max="13314" width="7.140625" style="27" bestFit="1" customWidth="1"/>
    <col min="13315" max="13315" width="25.7109375" style="27" bestFit="1" customWidth="1"/>
    <col min="13316" max="13316" width="25.7109375" style="27" customWidth="1"/>
    <col min="13317" max="13317" width="9.42578125" style="27" customWidth="1"/>
    <col min="13318" max="13318" width="9.5703125" style="27" customWidth="1"/>
    <col min="13319" max="13319" width="9.140625" style="27" customWidth="1"/>
    <col min="13320" max="13320" width="13.42578125" style="27" bestFit="1" customWidth="1"/>
    <col min="13321" max="13321" width="10.7109375" style="27" bestFit="1" customWidth="1"/>
    <col min="13322" max="13322" width="11.5703125" style="27" bestFit="1" customWidth="1"/>
    <col min="13323" max="13323" width="9.42578125" style="27" bestFit="1" customWidth="1"/>
    <col min="13324" max="13567" width="9.140625" style="27"/>
    <col min="13568" max="13568" width="11.5703125" style="27" customWidth="1"/>
    <col min="13569" max="13569" width="7" style="27" bestFit="1" customWidth="1"/>
    <col min="13570" max="13570" width="7.140625" style="27" bestFit="1" customWidth="1"/>
    <col min="13571" max="13571" width="25.7109375" style="27" bestFit="1" customWidth="1"/>
    <col min="13572" max="13572" width="25.7109375" style="27" customWidth="1"/>
    <col min="13573" max="13573" width="9.42578125" style="27" customWidth="1"/>
    <col min="13574" max="13574" width="9.5703125" style="27" customWidth="1"/>
    <col min="13575" max="13575" width="9.140625" style="27" customWidth="1"/>
    <col min="13576" max="13576" width="13.42578125" style="27" bestFit="1" customWidth="1"/>
    <col min="13577" max="13577" width="10.7109375" style="27" bestFit="1" customWidth="1"/>
    <col min="13578" max="13578" width="11.5703125" style="27" bestFit="1" customWidth="1"/>
    <col min="13579" max="13579" width="9.42578125" style="27" bestFit="1" customWidth="1"/>
    <col min="13580" max="13823" width="9.140625" style="27"/>
    <col min="13824" max="13824" width="11.5703125" style="27" customWidth="1"/>
    <col min="13825" max="13825" width="7" style="27" bestFit="1" customWidth="1"/>
    <col min="13826" max="13826" width="7.140625" style="27" bestFit="1" customWidth="1"/>
    <col min="13827" max="13827" width="25.7109375" style="27" bestFit="1" customWidth="1"/>
    <col min="13828" max="13828" width="25.7109375" style="27" customWidth="1"/>
    <col min="13829" max="13829" width="9.42578125" style="27" customWidth="1"/>
    <col min="13830" max="13830" width="9.5703125" style="27" customWidth="1"/>
    <col min="13831" max="13831" width="9.140625" style="27" customWidth="1"/>
    <col min="13832" max="13832" width="13.42578125" style="27" bestFit="1" customWidth="1"/>
    <col min="13833" max="13833" width="10.7109375" style="27" bestFit="1" customWidth="1"/>
    <col min="13834" max="13834" width="11.5703125" style="27" bestFit="1" customWidth="1"/>
    <col min="13835" max="13835" width="9.42578125" style="27" bestFit="1" customWidth="1"/>
    <col min="13836" max="14079" width="9.140625" style="27"/>
    <col min="14080" max="14080" width="11.5703125" style="27" customWidth="1"/>
    <col min="14081" max="14081" width="7" style="27" bestFit="1" customWidth="1"/>
    <col min="14082" max="14082" width="7.140625" style="27" bestFit="1" customWidth="1"/>
    <col min="14083" max="14083" width="25.7109375" style="27" bestFit="1" customWidth="1"/>
    <col min="14084" max="14084" width="25.7109375" style="27" customWidth="1"/>
    <col min="14085" max="14085" width="9.42578125" style="27" customWidth="1"/>
    <col min="14086" max="14086" width="9.5703125" style="27" customWidth="1"/>
    <col min="14087" max="14087" width="9.140625" style="27" customWidth="1"/>
    <col min="14088" max="14088" width="13.42578125" style="27" bestFit="1" customWidth="1"/>
    <col min="14089" max="14089" width="10.7109375" style="27" bestFit="1" customWidth="1"/>
    <col min="14090" max="14090" width="11.5703125" style="27" bestFit="1" customWidth="1"/>
    <col min="14091" max="14091" width="9.42578125" style="27" bestFit="1" customWidth="1"/>
    <col min="14092" max="14335" width="9.140625" style="27"/>
    <col min="14336" max="14336" width="11.5703125" style="27" customWidth="1"/>
    <col min="14337" max="14337" width="7" style="27" bestFit="1" customWidth="1"/>
    <col min="14338" max="14338" width="7.140625" style="27" bestFit="1" customWidth="1"/>
    <col min="14339" max="14339" width="25.7109375" style="27" bestFit="1" customWidth="1"/>
    <col min="14340" max="14340" width="25.7109375" style="27" customWidth="1"/>
    <col min="14341" max="14341" width="9.42578125" style="27" customWidth="1"/>
    <col min="14342" max="14342" width="9.5703125" style="27" customWidth="1"/>
    <col min="14343" max="14343" width="9.140625" style="27" customWidth="1"/>
    <col min="14344" max="14344" width="13.42578125" style="27" bestFit="1" customWidth="1"/>
    <col min="14345" max="14345" width="10.7109375" style="27" bestFit="1" customWidth="1"/>
    <col min="14346" max="14346" width="11.5703125" style="27" bestFit="1" customWidth="1"/>
    <col min="14347" max="14347" width="9.42578125" style="27" bestFit="1" customWidth="1"/>
    <col min="14348" max="14591" width="9.140625" style="27"/>
    <col min="14592" max="14592" width="11.5703125" style="27" customWidth="1"/>
    <col min="14593" max="14593" width="7" style="27" bestFit="1" customWidth="1"/>
    <col min="14594" max="14594" width="7.140625" style="27" bestFit="1" customWidth="1"/>
    <col min="14595" max="14595" width="25.7109375" style="27" bestFit="1" customWidth="1"/>
    <col min="14596" max="14596" width="25.7109375" style="27" customWidth="1"/>
    <col min="14597" max="14597" width="9.42578125" style="27" customWidth="1"/>
    <col min="14598" max="14598" width="9.5703125" style="27" customWidth="1"/>
    <col min="14599" max="14599" width="9.140625" style="27" customWidth="1"/>
    <col min="14600" max="14600" width="13.42578125" style="27" bestFit="1" customWidth="1"/>
    <col min="14601" max="14601" width="10.7109375" style="27" bestFit="1" customWidth="1"/>
    <col min="14602" max="14602" width="11.5703125" style="27" bestFit="1" customWidth="1"/>
    <col min="14603" max="14603" width="9.42578125" style="27" bestFit="1" customWidth="1"/>
    <col min="14604" max="14847" width="9.140625" style="27"/>
    <col min="14848" max="14848" width="11.5703125" style="27" customWidth="1"/>
    <col min="14849" max="14849" width="7" style="27" bestFit="1" customWidth="1"/>
    <col min="14850" max="14850" width="7.140625" style="27" bestFit="1" customWidth="1"/>
    <col min="14851" max="14851" width="25.7109375" style="27" bestFit="1" customWidth="1"/>
    <col min="14852" max="14852" width="25.7109375" style="27" customWidth="1"/>
    <col min="14853" max="14853" width="9.42578125" style="27" customWidth="1"/>
    <col min="14854" max="14854" width="9.5703125" style="27" customWidth="1"/>
    <col min="14855" max="14855" width="9.140625" style="27" customWidth="1"/>
    <col min="14856" max="14856" width="13.42578125" style="27" bestFit="1" customWidth="1"/>
    <col min="14857" max="14857" width="10.7109375" style="27" bestFit="1" customWidth="1"/>
    <col min="14858" max="14858" width="11.5703125" style="27" bestFit="1" customWidth="1"/>
    <col min="14859" max="14859" width="9.42578125" style="27" bestFit="1" customWidth="1"/>
    <col min="14860" max="15103" width="9.140625" style="27"/>
    <col min="15104" max="15104" width="11.5703125" style="27" customWidth="1"/>
    <col min="15105" max="15105" width="7" style="27" bestFit="1" customWidth="1"/>
    <col min="15106" max="15106" width="7.140625" style="27" bestFit="1" customWidth="1"/>
    <col min="15107" max="15107" width="25.7109375" style="27" bestFit="1" customWidth="1"/>
    <col min="15108" max="15108" width="25.7109375" style="27" customWidth="1"/>
    <col min="15109" max="15109" width="9.42578125" style="27" customWidth="1"/>
    <col min="15110" max="15110" width="9.5703125" style="27" customWidth="1"/>
    <col min="15111" max="15111" width="9.140625" style="27" customWidth="1"/>
    <col min="15112" max="15112" width="13.42578125" style="27" bestFit="1" customWidth="1"/>
    <col min="15113" max="15113" width="10.7109375" style="27" bestFit="1" customWidth="1"/>
    <col min="15114" max="15114" width="11.5703125" style="27" bestFit="1" customWidth="1"/>
    <col min="15115" max="15115" width="9.42578125" style="27" bestFit="1" customWidth="1"/>
    <col min="15116" max="15359" width="9.140625" style="27"/>
    <col min="15360" max="15360" width="11.5703125" style="27" customWidth="1"/>
    <col min="15361" max="15361" width="7" style="27" bestFit="1" customWidth="1"/>
    <col min="15362" max="15362" width="7.140625" style="27" bestFit="1" customWidth="1"/>
    <col min="15363" max="15363" width="25.7109375" style="27" bestFit="1" customWidth="1"/>
    <col min="15364" max="15364" width="25.7109375" style="27" customWidth="1"/>
    <col min="15365" max="15365" width="9.42578125" style="27" customWidth="1"/>
    <col min="15366" max="15366" width="9.5703125" style="27" customWidth="1"/>
    <col min="15367" max="15367" width="9.140625" style="27" customWidth="1"/>
    <col min="15368" max="15368" width="13.42578125" style="27" bestFit="1" customWidth="1"/>
    <col min="15369" max="15369" width="10.7109375" style="27" bestFit="1" customWidth="1"/>
    <col min="15370" max="15370" width="11.5703125" style="27" bestFit="1" customWidth="1"/>
    <col min="15371" max="15371" width="9.42578125" style="27" bestFit="1" customWidth="1"/>
    <col min="15372" max="15615" width="9.140625" style="27"/>
    <col min="15616" max="15616" width="11.5703125" style="27" customWidth="1"/>
    <col min="15617" max="15617" width="7" style="27" bestFit="1" customWidth="1"/>
    <col min="15618" max="15618" width="7.140625" style="27" bestFit="1" customWidth="1"/>
    <col min="15619" max="15619" width="25.7109375" style="27" bestFit="1" customWidth="1"/>
    <col min="15620" max="15620" width="25.7109375" style="27" customWidth="1"/>
    <col min="15621" max="15621" width="9.42578125" style="27" customWidth="1"/>
    <col min="15622" max="15622" width="9.5703125" style="27" customWidth="1"/>
    <col min="15623" max="15623" width="9.140625" style="27" customWidth="1"/>
    <col min="15624" max="15624" width="13.42578125" style="27" bestFit="1" customWidth="1"/>
    <col min="15625" max="15625" width="10.7109375" style="27" bestFit="1" customWidth="1"/>
    <col min="15626" max="15626" width="11.5703125" style="27" bestFit="1" customWidth="1"/>
    <col min="15627" max="15627" width="9.42578125" style="27" bestFit="1" customWidth="1"/>
    <col min="15628" max="15871" width="9.140625" style="27"/>
    <col min="15872" max="15872" width="11.5703125" style="27" customWidth="1"/>
    <col min="15873" max="15873" width="7" style="27" bestFit="1" customWidth="1"/>
    <col min="15874" max="15874" width="7.140625" style="27" bestFit="1" customWidth="1"/>
    <col min="15875" max="15875" width="25.7109375" style="27" bestFit="1" customWidth="1"/>
    <col min="15876" max="15876" width="25.7109375" style="27" customWidth="1"/>
    <col min="15877" max="15877" width="9.42578125" style="27" customWidth="1"/>
    <col min="15878" max="15878" width="9.5703125" style="27" customWidth="1"/>
    <col min="15879" max="15879" width="9.140625" style="27" customWidth="1"/>
    <col min="15880" max="15880" width="13.42578125" style="27" bestFit="1" customWidth="1"/>
    <col min="15881" max="15881" width="10.7109375" style="27" bestFit="1" customWidth="1"/>
    <col min="15882" max="15882" width="11.5703125" style="27" bestFit="1" customWidth="1"/>
    <col min="15883" max="15883" width="9.42578125" style="27" bestFit="1" customWidth="1"/>
    <col min="15884" max="16127" width="9.140625" style="27"/>
    <col min="16128" max="16128" width="11.5703125" style="27" customWidth="1"/>
    <col min="16129" max="16129" width="7" style="27" bestFit="1" customWidth="1"/>
    <col min="16130" max="16130" width="7.140625" style="27" bestFit="1" customWidth="1"/>
    <col min="16131" max="16131" width="25.7109375" style="27" bestFit="1" customWidth="1"/>
    <col min="16132" max="16132" width="25.7109375" style="27" customWidth="1"/>
    <col min="16133" max="16133" width="9.42578125" style="27" customWidth="1"/>
    <col min="16134" max="16134" width="9.5703125" style="27" customWidth="1"/>
    <col min="16135" max="16135" width="9.140625" style="27" customWidth="1"/>
    <col min="16136" max="16136" width="13.42578125" style="27" bestFit="1" customWidth="1"/>
    <col min="16137" max="16137" width="10.7109375" style="27" bestFit="1" customWidth="1"/>
    <col min="16138" max="16138" width="11.5703125" style="27" bestFit="1" customWidth="1"/>
    <col min="16139" max="16139" width="9.42578125" style="27" bestFit="1" customWidth="1"/>
    <col min="16140" max="16384" width="9.140625" style="27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2" t="str">
        <f>'Schedule 40 PVC'!J1</f>
        <v>Price List: PLA25</v>
      </c>
    </row>
    <row r="2" spans="1:11" ht="15">
      <c r="A2" s="1"/>
      <c r="B2" s="1"/>
      <c r="C2" s="1"/>
      <c r="D2" s="1"/>
      <c r="E2" s="1"/>
      <c r="F2" s="1"/>
      <c r="G2" s="1"/>
      <c r="H2" s="1"/>
      <c r="I2" s="1"/>
      <c r="J2" s="1"/>
      <c r="K2" s="3" t="str">
        <f>'Schedule 40 PVC'!J2</f>
        <v>Effective September 15, 2021</v>
      </c>
    </row>
    <row r="3" spans="1:11" ht="15">
      <c r="A3" s="1"/>
      <c r="B3" s="1"/>
      <c r="C3" s="1"/>
      <c r="D3" s="1"/>
      <c r="E3" s="1"/>
      <c r="F3" s="1"/>
      <c r="G3" s="1"/>
      <c r="H3" s="1"/>
      <c r="I3" s="1"/>
      <c r="J3" s="1"/>
      <c r="K3" s="3"/>
    </row>
    <row r="4" spans="1:11" ht="15">
      <c r="A4" s="1"/>
      <c r="B4" s="1"/>
      <c r="C4" s="1"/>
      <c r="D4" s="1"/>
      <c r="E4" s="1"/>
      <c r="F4" s="1"/>
      <c r="G4" s="1"/>
      <c r="H4" s="1"/>
      <c r="I4" s="1"/>
      <c r="J4" s="1"/>
      <c r="K4" s="4" t="s">
        <v>2896</v>
      </c>
    </row>
    <row r="5" spans="1:11" ht="1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94" t="s">
        <v>2897</v>
      </c>
      <c r="B7" s="94"/>
      <c r="C7" s="94"/>
      <c r="D7" s="94"/>
      <c r="E7" s="1"/>
      <c r="F7" s="1"/>
      <c r="G7" s="1"/>
      <c r="H7" s="1"/>
      <c r="I7" s="1"/>
      <c r="J7" s="1"/>
      <c r="K7" s="1"/>
    </row>
    <row r="8" spans="1:11">
      <c r="A8" s="77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91"/>
      <c r="B9" s="91"/>
      <c r="C9" s="91"/>
      <c r="D9" s="91"/>
      <c r="E9" s="5"/>
      <c r="F9" s="5"/>
      <c r="G9" s="5"/>
      <c r="H9" s="5"/>
      <c r="I9" s="5"/>
      <c r="J9" s="5"/>
      <c r="K9" s="2"/>
    </row>
    <row r="10" spans="1:11" ht="15">
      <c r="A10" s="92"/>
      <c r="B10" s="93"/>
      <c r="C10" s="93"/>
      <c r="D10" s="6"/>
      <c r="E10" s="6"/>
      <c r="F10" s="7"/>
      <c r="G10" s="7"/>
      <c r="H10" s="7"/>
      <c r="I10" s="6"/>
      <c r="J10" s="6"/>
      <c r="K10" s="3"/>
    </row>
    <row r="11" spans="1:11" ht="15">
      <c r="A11" s="8"/>
      <c r="B11" s="9"/>
      <c r="C11" s="8"/>
      <c r="D11" s="6"/>
      <c r="E11" s="6"/>
      <c r="F11" s="7"/>
      <c r="G11" s="7"/>
      <c r="H11" s="7"/>
      <c r="I11" s="6"/>
      <c r="J11" s="6"/>
      <c r="K11" s="3"/>
    </row>
    <row r="12" spans="1:11" ht="15">
      <c r="A12" s="10"/>
      <c r="B12" s="11"/>
      <c r="C12" s="8"/>
      <c r="D12" s="8"/>
      <c r="E12" s="8"/>
      <c r="F12" s="12"/>
      <c r="G12" s="12"/>
      <c r="H12" s="12"/>
      <c r="I12" s="13"/>
      <c r="J12" s="8"/>
      <c r="K12" s="4"/>
    </row>
    <row r="13" spans="1:11">
      <c r="K13" s="79"/>
    </row>
    <row r="14" spans="1:11">
      <c r="A14" s="80" t="s">
        <v>2897</v>
      </c>
      <c r="K14" s="79"/>
    </row>
    <row r="15" spans="1:11">
      <c r="K15" s="79"/>
    </row>
    <row r="16" spans="1:11">
      <c r="A16" s="78" t="s">
        <v>2898</v>
      </c>
      <c r="K16" s="79"/>
    </row>
    <row r="17" spans="1:11">
      <c r="A17" s="78" t="s">
        <v>2899</v>
      </c>
      <c r="K17" s="79"/>
    </row>
    <row r="18" spans="1:11">
      <c r="A18" s="78" t="s">
        <v>2900</v>
      </c>
      <c r="K18" s="79"/>
    </row>
    <row r="19" spans="1:11">
      <c r="K19" s="79"/>
    </row>
    <row r="20" spans="1:11">
      <c r="K20" s="79"/>
    </row>
    <row r="21" spans="1:11">
      <c r="A21" s="80" t="s">
        <v>2901</v>
      </c>
    </row>
    <row r="23" spans="1:11">
      <c r="A23" s="78" t="s">
        <v>2910</v>
      </c>
    </row>
    <row r="24" spans="1:11">
      <c r="A24" s="78" t="s">
        <v>2911</v>
      </c>
    </row>
    <row r="25" spans="1:11">
      <c r="A25" s="78" t="s">
        <v>2906</v>
      </c>
    </row>
    <row r="26" spans="1:11">
      <c r="A26" s="78" t="s">
        <v>2902</v>
      </c>
    </row>
    <row r="28" spans="1:11">
      <c r="A28" s="80" t="s">
        <v>2903</v>
      </c>
    </row>
    <row r="30" spans="1:11">
      <c r="A30" s="78" t="s">
        <v>2904</v>
      </c>
    </row>
    <row r="31" spans="1:11">
      <c r="A31" s="78" t="s">
        <v>2905</v>
      </c>
    </row>
    <row r="36" spans="8:8">
      <c r="H36"/>
    </row>
  </sheetData>
  <mergeCells count="3">
    <mergeCell ref="A7:D7"/>
    <mergeCell ref="A9:D9"/>
    <mergeCell ref="A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 40 PVC</vt:lpstr>
      <vt:lpstr>ABS DWV</vt:lpstr>
      <vt:lpstr>PVC DWV</vt:lpstr>
      <vt:lpstr>New List Prices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2021-09-22T13:36:06Z</dcterms:modified>
</cp:coreProperties>
</file>