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ThisWorkbook" defaultThemeVersion="124226"/>
  <xr:revisionPtr revIDLastSave="0" documentId="13_ncr:1_{0757E342-8653-4AC0-BA87-42D5D6972CAA}" xr6:coauthVersionLast="36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Standard Line Sets" sheetId="2" r:id="rId1"/>
    <sheet name="Coated Line Sets" sheetId="4" r:id="rId2"/>
    <sheet name="Ductless Mini Splits" sheetId="1" r:id="rId3"/>
    <sheet name="Coated Ductless Mini Splits" sheetId="3" r:id="rId4"/>
    <sheet name="Coated Single Lines" sheetId="5" r:id="rId5"/>
    <sheet name="Prices" sheetId="6" state="hidden" r:id="rId6"/>
  </sheets>
  <definedNames>
    <definedName name="_xlnm.Print_Area" localSheetId="3">'Coated Ductless Mini Splits'!$A$1:$L$61</definedName>
    <definedName name="_xlnm.Print_Area" localSheetId="4">'Coated Single Lines'!$A$1:$L$62</definedName>
    <definedName name="_xlnm.Print_Area" localSheetId="2">'Ductless Mini Splits'!$A$1:$L$160</definedName>
  </definedNames>
  <calcPr calcId="191029"/>
</workbook>
</file>

<file path=xl/calcChain.xml><?xml version="1.0" encoding="utf-8"?>
<calcChain xmlns="http://schemas.openxmlformats.org/spreadsheetml/2006/main">
  <c r="G60" i="4" l="1"/>
  <c r="A53" i="4"/>
  <c r="F16" i="4" l="1"/>
  <c r="H16" i="4"/>
  <c r="I16" i="4" s="1"/>
  <c r="G35" i="4" l="1"/>
  <c r="G87" i="4"/>
  <c r="G80" i="4"/>
  <c r="G72" i="4"/>
  <c r="G65" i="4"/>
  <c r="G79" i="4"/>
  <c r="G64" i="4"/>
  <c r="G92" i="4"/>
  <c r="G78" i="4"/>
  <c r="G71" i="4"/>
  <c r="G63" i="4"/>
  <c r="G77" i="4"/>
  <c r="G70" i="4"/>
  <c r="G91" i="4"/>
  <c r="G82" i="4"/>
  <c r="G89" i="4"/>
  <c r="G81" i="4"/>
  <c r="G86" i="4"/>
  <c r="G84" i="4"/>
  <c r="G69" i="4"/>
  <c r="G68" i="4"/>
  <c r="G88" i="4"/>
  <c r="G85" i="4"/>
  <c r="G83" i="4"/>
  <c r="G75" i="4"/>
  <c r="G74" i="4"/>
  <c r="G73" i="4"/>
  <c r="G90" i="4"/>
  <c r="G66" i="4"/>
  <c r="G76" i="4"/>
  <c r="G67" i="4"/>
  <c r="G14" i="4"/>
  <c r="G15" i="4"/>
  <c r="G23" i="4"/>
  <c r="G24" i="4"/>
  <c r="G25" i="4"/>
  <c r="G33" i="4"/>
  <c r="G34" i="4"/>
  <c r="G13" i="4"/>
  <c r="G16" i="4"/>
  <c r="F33" i="5" l="1"/>
  <c r="F32" i="5"/>
  <c r="F31" i="5"/>
  <c r="F30" i="5"/>
  <c r="F29" i="5"/>
  <c r="F28" i="5"/>
  <c r="F25" i="5"/>
  <c r="F24" i="5"/>
  <c r="F23" i="5"/>
  <c r="F22" i="5"/>
  <c r="F21" i="5"/>
  <c r="F20" i="5"/>
  <c r="F19" i="5"/>
  <c r="F18" i="5"/>
  <c r="F17" i="5"/>
  <c r="F16" i="5"/>
  <c r="F15" i="5"/>
  <c r="F14" i="5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26" i="1"/>
  <c r="F125" i="1"/>
  <c r="F124" i="1"/>
  <c r="F123" i="1"/>
  <c r="F122" i="1"/>
  <c r="F121" i="1"/>
  <c r="F120" i="1"/>
  <c r="F119" i="1"/>
  <c r="F118" i="1"/>
  <c r="F117" i="1"/>
  <c r="F116" i="1"/>
  <c r="F115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42" i="4"/>
  <c r="F41" i="4"/>
  <c r="F40" i="4"/>
  <c r="F39" i="4"/>
  <c r="F38" i="4"/>
  <c r="F37" i="4"/>
  <c r="F36" i="4"/>
  <c r="F32" i="4"/>
  <c r="F31" i="4"/>
  <c r="F30" i="4"/>
  <c r="F29" i="4"/>
  <c r="F28" i="4"/>
  <c r="F27" i="4"/>
  <c r="F26" i="4"/>
  <c r="F22" i="4"/>
  <c r="F21" i="4"/>
  <c r="F20" i="4"/>
  <c r="F19" i="4"/>
  <c r="F18" i="4"/>
  <c r="F17" i="4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2" i="2"/>
  <c r="F151" i="2"/>
  <c r="F150" i="2"/>
  <c r="F149" i="2"/>
  <c r="F148" i="2"/>
  <c r="F147" i="2"/>
  <c r="F146" i="2"/>
  <c r="F145" i="2"/>
  <c r="F141" i="2"/>
  <c r="F140" i="2"/>
  <c r="F139" i="2"/>
  <c r="F138" i="2"/>
  <c r="F137" i="2"/>
  <c r="F136" i="2"/>
  <c r="F135" i="2"/>
  <c r="F134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3" i="2"/>
  <c r="F92" i="2"/>
  <c r="F91" i="2"/>
  <c r="F90" i="2"/>
  <c r="F89" i="2"/>
  <c r="F88" i="2"/>
  <c r="F87" i="2"/>
  <c r="F86" i="2"/>
  <c r="F82" i="2"/>
  <c r="F81" i="2"/>
  <c r="F80" i="2"/>
  <c r="F79" i="2"/>
  <c r="F78" i="2"/>
  <c r="F77" i="2"/>
  <c r="F76" i="2"/>
  <c r="F75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4" i="2"/>
  <c r="F33" i="2"/>
  <c r="F32" i="2"/>
  <c r="F31" i="2"/>
  <c r="F30" i="2"/>
  <c r="F29" i="2"/>
  <c r="F28" i="2"/>
  <c r="F27" i="2"/>
  <c r="F23" i="2"/>
  <c r="F22" i="2"/>
  <c r="F21" i="2"/>
  <c r="F20" i="2"/>
  <c r="F19" i="2"/>
  <c r="F18" i="2"/>
  <c r="F17" i="2"/>
  <c r="F16" i="2"/>
  <c r="A3" i="5"/>
  <c r="A3" i="3"/>
  <c r="A3" i="1"/>
  <c r="A54" i="1" s="1"/>
  <c r="A3" i="4"/>
  <c r="A230" i="2"/>
  <c r="A180" i="2"/>
  <c r="A121" i="2"/>
  <c r="A62" i="2"/>
  <c r="H11" i="3" l="1"/>
  <c r="I11" i="3" s="1"/>
  <c r="H14" i="5"/>
  <c r="I14" i="5" s="1"/>
  <c r="G30" i="5" l="1"/>
  <c r="G31" i="5"/>
  <c r="G33" i="5"/>
  <c r="G29" i="5"/>
  <c r="G28" i="5"/>
  <c r="G32" i="5"/>
  <c r="G15" i="3"/>
  <c r="G14" i="3"/>
  <c r="G32" i="3"/>
  <c r="G30" i="3"/>
  <c r="G28" i="3"/>
  <c r="G26" i="3"/>
  <c r="G24" i="3"/>
  <c r="G22" i="3"/>
  <c r="G20" i="3"/>
  <c r="G18" i="3"/>
  <c r="G16" i="3"/>
  <c r="G33" i="3"/>
  <c r="G31" i="3"/>
  <c r="G29" i="3"/>
  <c r="G27" i="3"/>
  <c r="G25" i="3"/>
  <c r="G23" i="3"/>
  <c r="G21" i="3"/>
  <c r="G19" i="3"/>
  <c r="G17" i="3"/>
  <c r="G24" i="5"/>
  <c r="G22" i="5"/>
  <c r="G20" i="5"/>
  <c r="G18" i="5"/>
  <c r="G16" i="5"/>
  <c r="G14" i="5"/>
  <c r="G25" i="5"/>
  <c r="H28" i="5" s="1"/>
  <c r="I28" i="5" s="1"/>
  <c r="G23" i="5"/>
  <c r="G21" i="5"/>
  <c r="G19" i="5"/>
  <c r="G17" i="5"/>
  <c r="G15" i="5"/>
  <c r="G187" i="2" l="1"/>
  <c r="H16" i="2" l="1"/>
  <c r="G21" i="4" l="1"/>
  <c r="G42" i="4"/>
  <c r="G41" i="4"/>
  <c r="G40" i="4"/>
  <c r="G39" i="4"/>
  <c r="G38" i="4"/>
  <c r="G37" i="4"/>
  <c r="G36" i="4"/>
  <c r="G32" i="4"/>
  <c r="G31" i="4"/>
  <c r="G30" i="4"/>
  <c r="G29" i="4"/>
  <c r="G28" i="4"/>
  <c r="G27" i="4"/>
  <c r="G26" i="4"/>
  <c r="G22" i="4"/>
  <c r="G20" i="4"/>
  <c r="G19" i="4"/>
  <c r="G18" i="4"/>
  <c r="G17" i="4"/>
  <c r="G62" i="1" l="1"/>
  <c r="H14" i="1" l="1"/>
  <c r="I14" i="1" s="1"/>
  <c r="G14" i="1" s="1"/>
  <c r="A104" i="1"/>
  <c r="G112" i="1" l="1"/>
  <c r="I16" i="2" l="1"/>
  <c r="G191" i="2" l="1"/>
  <c r="G155" i="2"/>
  <c r="G131" i="2"/>
  <c r="G73" i="2"/>
  <c r="G13" i="2"/>
  <c r="G154" i="2"/>
  <c r="G96" i="2"/>
  <c r="G72" i="2"/>
  <c r="G14" i="2"/>
  <c r="G153" i="2"/>
  <c r="G95" i="2"/>
  <c r="G37" i="2"/>
  <c r="G15" i="2"/>
  <c r="G144" i="2"/>
  <c r="G94" i="2"/>
  <c r="G36" i="2"/>
  <c r="G143" i="2"/>
  <c r="G85" i="2"/>
  <c r="G35" i="2"/>
  <c r="G142" i="2"/>
  <c r="G84" i="2"/>
  <c r="G26" i="2"/>
  <c r="G133" i="2"/>
  <c r="G83" i="2"/>
  <c r="G25" i="2"/>
  <c r="G132" i="2"/>
  <c r="G74" i="2"/>
  <c r="G24" i="2"/>
  <c r="G92" i="1"/>
  <c r="G88" i="1"/>
  <c r="G84" i="1"/>
  <c r="G78" i="1"/>
  <c r="G74" i="1"/>
  <c r="G70" i="1"/>
  <c r="G41" i="1"/>
  <c r="G37" i="1"/>
  <c r="G33" i="1"/>
  <c r="G27" i="1"/>
  <c r="G23" i="1"/>
  <c r="G19" i="1"/>
  <c r="G91" i="1"/>
  <c r="G85" i="1"/>
  <c r="G81" i="1"/>
  <c r="G77" i="1"/>
  <c r="G71" i="1"/>
  <c r="G67" i="1"/>
  <c r="G40" i="1"/>
  <c r="G34" i="1"/>
  <c r="G30" i="1"/>
  <c r="G26" i="1"/>
  <c r="G20" i="1"/>
  <c r="G16" i="1"/>
  <c r="G123" i="1"/>
  <c r="G126" i="1"/>
  <c r="G125" i="1"/>
  <c r="G124" i="1"/>
  <c r="G66" i="1"/>
  <c r="G122" i="1"/>
  <c r="G120" i="1"/>
  <c r="G118" i="1"/>
  <c r="G116" i="1"/>
  <c r="G121" i="1"/>
  <c r="G119" i="1"/>
  <c r="G117" i="1"/>
  <c r="G115" i="1"/>
  <c r="G38" i="1"/>
  <c r="G35" i="1"/>
  <c r="G31" i="1"/>
  <c r="G28" i="1"/>
  <c r="G24" i="1"/>
  <c r="G21" i="1"/>
  <c r="G17" i="1"/>
  <c r="G65" i="1"/>
  <c r="G89" i="1"/>
  <c r="G86" i="1"/>
  <c r="G82" i="1"/>
  <c r="G79" i="1"/>
  <c r="G75" i="1"/>
  <c r="G72" i="1"/>
  <c r="G68" i="1"/>
  <c r="G39" i="1"/>
  <c r="G36" i="1"/>
  <c r="G32" i="1"/>
  <c r="G29" i="1"/>
  <c r="G25" i="1"/>
  <c r="G22" i="1"/>
  <c r="G18" i="1"/>
  <c r="G15" i="1"/>
  <c r="G90" i="1"/>
  <c r="G87" i="1"/>
  <c r="G83" i="1"/>
  <c r="G80" i="1"/>
  <c r="G76" i="1"/>
  <c r="G73" i="1"/>
  <c r="G69" i="1"/>
  <c r="G17" i="2"/>
  <c r="G16" i="2"/>
  <c r="G22" i="2"/>
  <c r="G20" i="2"/>
  <c r="G18" i="2"/>
  <c r="G27" i="2"/>
  <c r="G50" i="2"/>
  <c r="G48" i="2"/>
  <c r="G46" i="2"/>
  <c r="G44" i="2"/>
  <c r="G42" i="2"/>
  <c r="G40" i="2"/>
  <c r="G38" i="2"/>
  <c r="G33" i="2"/>
  <c r="G31" i="2"/>
  <c r="G29" i="2"/>
  <c r="G75" i="2"/>
  <c r="G109" i="2"/>
  <c r="G107" i="2"/>
  <c r="G105" i="2"/>
  <c r="G103" i="2"/>
  <c r="G101" i="2"/>
  <c r="G99" i="2"/>
  <c r="G97" i="2"/>
  <c r="G92" i="2"/>
  <c r="G90" i="2"/>
  <c r="G88" i="2"/>
  <c r="G86" i="2"/>
  <c r="G81" i="2"/>
  <c r="G79" i="2"/>
  <c r="G77" i="2"/>
  <c r="G134" i="2"/>
  <c r="G168" i="2"/>
  <c r="G166" i="2"/>
  <c r="G164" i="2"/>
  <c r="G162" i="2"/>
  <c r="G160" i="2"/>
  <c r="G158" i="2"/>
  <c r="G156" i="2"/>
  <c r="G151" i="2"/>
  <c r="G149" i="2"/>
  <c r="G147" i="2"/>
  <c r="G145" i="2"/>
  <c r="G140" i="2"/>
  <c r="G138" i="2"/>
  <c r="G136" i="2"/>
  <c r="G190" i="2"/>
  <c r="G210" i="2"/>
  <c r="G208" i="2"/>
  <c r="G206" i="2"/>
  <c r="G204" i="2"/>
  <c r="G202" i="2"/>
  <c r="G200" i="2"/>
  <c r="G198" i="2"/>
  <c r="G196" i="2"/>
  <c r="G194" i="2"/>
  <c r="G192" i="2"/>
  <c r="G23" i="2"/>
  <c r="G21" i="2"/>
  <c r="G19" i="2"/>
  <c r="G51" i="2"/>
  <c r="G49" i="2"/>
  <c r="G47" i="2"/>
  <c r="G45" i="2"/>
  <c r="G43" i="2"/>
  <c r="G41" i="2"/>
  <c r="G39" i="2"/>
  <c r="G34" i="2"/>
  <c r="G32" i="2"/>
  <c r="G30" i="2"/>
  <c r="G28" i="2"/>
  <c r="G110" i="2"/>
  <c r="G108" i="2"/>
  <c r="G106" i="2"/>
  <c r="G104" i="2"/>
  <c r="G102" i="2"/>
  <c r="G100" i="2"/>
  <c r="G98" i="2"/>
  <c r="G93" i="2"/>
  <c r="G91" i="2"/>
  <c r="G89" i="2"/>
  <c r="G87" i="2"/>
  <c r="G82" i="2"/>
  <c r="G80" i="2"/>
  <c r="G78" i="2"/>
  <c r="G76" i="2"/>
  <c r="G169" i="2"/>
  <c r="G167" i="2"/>
  <c r="G165" i="2"/>
  <c r="G163" i="2"/>
  <c r="G161" i="2"/>
  <c r="G159" i="2"/>
  <c r="G157" i="2"/>
  <c r="G152" i="2"/>
  <c r="G150" i="2"/>
  <c r="G148" i="2"/>
  <c r="G146" i="2"/>
  <c r="G141" i="2"/>
  <c r="G139" i="2"/>
  <c r="G137" i="2"/>
  <c r="G135" i="2"/>
  <c r="G211" i="2"/>
  <c r="G209" i="2"/>
  <c r="G207" i="2"/>
  <c r="G205" i="2"/>
  <c r="G203" i="2"/>
  <c r="G201" i="2"/>
  <c r="G199" i="2"/>
  <c r="G197" i="2"/>
  <c r="G195" i="2"/>
  <c r="G193" i="2"/>
  <c r="G69" i="2"/>
  <c r="G128" i="2" s="1"/>
</calcChain>
</file>

<file path=xl/sharedStrings.xml><?xml version="1.0" encoding="utf-8"?>
<sst xmlns="http://schemas.openxmlformats.org/spreadsheetml/2006/main" count="1857" uniqueCount="894">
  <si>
    <t>Part #</t>
  </si>
  <si>
    <t xml:space="preserve"> Product Description</t>
  </si>
  <si>
    <t>Master</t>
  </si>
  <si>
    <t>UPC CODE</t>
  </si>
  <si>
    <t>Flared With Fittings</t>
  </si>
  <si>
    <t>LL X SL X Insulation x Length</t>
  </si>
  <si>
    <t xml:space="preserve">Flared </t>
  </si>
  <si>
    <t>Carton</t>
  </si>
  <si>
    <t>Flared With</t>
  </si>
  <si>
    <t>W/ Fittings</t>
  </si>
  <si>
    <t>Fittings</t>
  </si>
  <si>
    <t>EZ-Roll™ Ductless Mini-Split Line Sets - for Air Conditioning &amp; Refrigeration Applications</t>
  </si>
  <si>
    <t>3/8" Insulation</t>
  </si>
  <si>
    <t>017119</t>
  </si>
  <si>
    <t>1/4" x 3/8" x 3/8" x 15'</t>
  </si>
  <si>
    <t>017121</t>
  </si>
  <si>
    <t>1/4" x 3/8" x 3/8" x 25'</t>
  </si>
  <si>
    <t>017123</t>
  </si>
  <si>
    <t>1/4" x 3/8" x 3/8" x 35'</t>
  </si>
  <si>
    <t>017124</t>
  </si>
  <si>
    <t>1/4" x 3/8" x 3/8" x 50'</t>
  </si>
  <si>
    <t>017129</t>
  </si>
  <si>
    <t>1/4" x 1/2" x 3/8" x 15'</t>
  </si>
  <si>
    <t>017131</t>
  </si>
  <si>
    <t>1/4" x 1/2" x 3/8" x 25'</t>
  </si>
  <si>
    <t>017133</t>
  </si>
  <si>
    <t>1/4" x 1/2" x 3/8" x 35'</t>
  </si>
  <si>
    <t>017134</t>
  </si>
  <si>
    <t>1/4" x 1/2" x 3/8" x 50'</t>
  </si>
  <si>
    <t>017139</t>
  </si>
  <si>
    <t>1/4" x 5/8" x 3/8" x 15'</t>
  </si>
  <si>
    <t>017141</t>
  </si>
  <si>
    <t>1/4" x 5/8" x 3/8" x 25'</t>
  </si>
  <si>
    <t>017143</t>
  </si>
  <si>
    <t>1/4" x 5/8" x 3/8" x 35'</t>
  </si>
  <si>
    <t>017144</t>
  </si>
  <si>
    <t>1/4" x 5/8" x 3/8" x 50'</t>
  </si>
  <si>
    <t>017149</t>
  </si>
  <si>
    <t>3/8" x 5/8" x 3/8" x 15'</t>
  </si>
  <si>
    <t>017151</t>
  </si>
  <si>
    <t>3/8" x 5/8" x 3/8" x 25'</t>
  </si>
  <si>
    <t>017153</t>
  </si>
  <si>
    <t>3/8" x 5/8" x 3/8" x 35'</t>
  </si>
  <si>
    <t>017154</t>
  </si>
  <si>
    <t>3/8" x 5/8" x 3/8" x 50'</t>
  </si>
  <si>
    <t>1/2" Insulation</t>
  </si>
  <si>
    <t>017219</t>
  </si>
  <si>
    <t>1/4" x 3/8" x 1/2" x 15'</t>
  </si>
  <si>
    <t>017221</t>
  </si>
  <si>
    <t>1/4" x 3/8" x 1/2" x 25'</t>
  </si>
  <si>
    <t>017223</t>
  </si>
  <si>
    <t>1/4" x 3/8" x 1/2" x 35'</t>
  </si>
  <si>
    <t>017224</t>
  </si>
  <si>
    <t>1/4" x 3/8" x 1/2" x 50'</t>
  </si>
  <si>
    <t>017229</t>
  </si>
  <si>
    <t>1/4" x 1/2" x 1/2" x 15'</t>
  </si>
  <si>
    <t>017231</t>
  </si>
  <si>
    <t>1/4" x 1/2" x 1/2" x 25'</t>
  </si>
  <si>
    <t>017233</t>
  </si>
  <si>
    <t>1/4" x 1/2" x 1/2" x 35'</t>
  </si>
  <si>
    <t>017234</t>
  </si>
  <si>
    <t>1/4" x 1/2" x 1/2" x 50'</t>
  </si>
  <si>
    <t>017239</t>
  </si>
  <si>
    <t>1/4" x 5/8" x 1/2" x 15'</t>
  </si>
  <si>
    <t>017241</t>
  </si>
  <si>
    <t>1/4" x 5/8" x 1/2" x 25'</t>
  </si>
  <si>
    <t>017243</t>
  </si>
  <si>
    <t>1/4" x 5/8" x 1/2" x 35'</t>
  </si>
  <si>
    <t>017244</t>
  </si>
  <si>
    <t>1/4" x 5/8" x 1/2" x 50'</t>
  </si>
  <si>
    <t>017249</t>
  </si>
  <si>
    <t>3/8" x 5/8" x 1/2" x 15'</t>
  </si>
  <si>
    <t>017251</t>
  </si>
  <si>
    <t>3/8" x 5/8" x 1/2" x 25'</t>
  </si>
  <si>
    <t>017253</t>
  </si>
  <si>
    <t>3/8" x 5/8" x 1/2" x 35'</t>
  </si>
  <si>
    <t>017254</t>
  </si>
  <si>
    <t>3/8" x 5/8" x 1/2" x 50'</t>
  </si>
  <si>
    <t>Payment / Order Terms</t>
  </si>
  <si>
    <t>• Payment Terms: 2% 30 NET 45</t>
  </si>
  <si>
    <t>• Minimum order 1 Master CTN</t>
  </si>
  <si>
    <t>• Carton/MC quantities do apply</t>
  </si>
  <si>
    <t xml:space="preserve">• UPC code provided for reference only, coils are not identified with UPC code </t>
  </si>
  <si>
    <t xml:space="preserve">• All pricing subject to change without notice </t>
  </si>
  <si>
    <t>Freight Terms</t>
  </si>
  <si>
    <t xml:space="preserve">• FOB London, Ontario </t>
  </si>
  <si>
    <t xml:space="preserve">• Orders under 10 MC - prepay and charge or collect your carrier </t>
  </si>
  <si>
    <t xml:space="preserve">1010 Clarke Rd. • London, ON  • CANADA  •  N5Y 5S6  </t>
  </si>
  <si>
    <t>PH: 1.800.891.0800   FAX: 1.800.216.7266</t>
  </si>
  <si>
    <t>www.kamcoproducts.com  or  www.glcopper.com</t>
  </si>
  <si>
    <r>
      <t xml:space="preserve">Customer Driven </t>
    </r>
    <r>
      <rPr>
        <i/>
        <sz val="10"/>
        <rFont val="Tahoma"/>
        <family val="2"/>
      </rPr>
      <t>Quality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Service</t>
    </r>
    <r>
      <rPr>
        <sz val="10"/>
        <rFont val="Tahoma"/>
        <family val="2"/>
      </rPr>
      <t xml:space="preserve">   •   Customer Driven </t>
    </r>
    <r>
      <rPr>
        <i/>
        <sz val="10"/>
        <rFont val="Tahoma"/>
        <family val="2"/>
      </rPr>
      <t>Innovation</t>
    </r>
  </si>
  <si>
    <t>the 10 pallet prepaid level)</t>
  </si>
  <si>
    <t>• Freight prepaid on 10 MC to one shipping destination (Pallets of Ductless Mini Splits can be added to achieve</t>
  </si>
  <si>
    <t>• Refrigeration Coils, coated copper, and ACR Copper Ship PPD with 10 MC line sets, full carton /</t>
  </si>
  <si>
    <t>bundle qty apply</t>
  </si>
  <si>
    <t>List Price / PC</t>
  </si>
  <si>
    <t>List</t>
  </si>
  <si>
    <t>Price</t>
  </si>
  <si>
    <t>EZ-Roll™ Line Sets - for Air Conditioning &amp; Refrigeration Applications</t>
  </si>
  <si>
    <t>015519</t>
  </si>
  <si>
    <t>3/8" x 5/8" x  3/8" x 15'</t>
  </si>
  <si>
    <t>06552415519</t>
  </si>
  <si>
    <t>015520</t>
  </si>
  <si>
    <t>3/8" x 5/8" x  3/8" x 20'</t>
  </si>
  <si>
    <t>06552415520</t>
  </si>
  <si>
    <t>015521</t>
  </si>
  <si>
    <t>3/8" x 5/8" x  3/8" x 25'</t>
  </si>
  <si>
    <t>06552415521</t>
  </si>
  <si>
    <t>015522</t>
  </si>
  <si>
    <t>3/8" x 5/8" x  3/8" x 30'</t>
  </si>
  <si>
    <t>06552415522</t>
  </si>
  <si>
    <t>015523</t>
  </si>
  <si>
    <t>3/8" x 5/8" x  3/8" x 35'</t>
  </si>
  <si>
    <t>06552415523</t>
  </si>
  <si>
    <t>015525</t>
  </si>
  <si>
    <t>3/8" x 5/8" x  3/8" x 40'</t>
  </si>
  <si>
    <t>06552415525</t>
  </si>
  <si>
    <t>06552415524</t>
  </si>
  <si>
    <t>015526</t>
  </si>
  <si>
    <t>3/8" x 5/8" x  3/8" x 45'</t>
  </si>
  <si>
    <t>06552415526</t>
  </si>
  <si>
    <t>015524</t>
  </si>
  <si>
    <t>3/8" x 5/8" x  3/8" x 50'</t>
  </si>
  <si>
    <t>015529</t>
  </si>
  <si>
    <t>3/8" x 3/4" x  3/8" x 15'</t>
  </si>
  <si>
    <t>06552415529</t>
  </si>
  <si>
    <t>015530</t>
  </si>
  <si>
    <t>3/8" x 3/4" x  3/8" x 20'</t>
  </si>
  <si>
    <t>06552415530</t>
  </si>
  <si>
    <t>015531</t>
  </si>
  <si>
    <t>3/8" x 3/4" x  3/8" x 25'</t>
  </si>
  <si>
    <t>06552415531</t>
  </si>
  <si>
    <t>015532</t>
  </si>
  <si>
    <t>3/8" x 3/4" x  3/8" x 30'</t>
  </si>
  <si>
    <t>06552415532</t>
  </si>
  <si>
    <t>015533</t>
  </si>
  <si>
    <t>3/8" x 3/4" x  3/8" x 35'</t>
  </si>
  <si>
    <t>06552415533</t>
  </si>
  <si>
    <t>015535</t>
  </si>
  <si>
    <t>3/8" x 3/4" x  3/8" x 40'</t>
  </si>
  <si>
    <t>06552415535</t>
  </si>
  <si>
    <t>015536</t>
  </si>
  <si>
    <t>3/8" x 3/4" x  3/8" x 45'</t>
  </si>
  <si>
    <t>06552415536</t>
  </si>
  <si>
    <t>015534</t>
  </si>
  <si>
    <t>3/8" x 3/4" x  3/8" x 50'</t>
  </si>
  <si>
    <t>06552415534</t>
  </si>
  <si>
    <t>015539</t>
  </si>
  <si>
    <t>3/8" x 7/8" x  3/8" x 15'</t>
  </si>
  <si>
    <t>06552415539</t>
  </si>
  <si>
    <t>015540</t>
  </si>
  <si>
    <t>3/8" x 7/8" x  3/8" x 20'</t>
  </si>
  <si>
    <t>06552415540</t>
  </si>
  <si>
    <t>015541</t>
  </si>
  <si>
    <t>3/8" x 7/8" x  3/8" x 25'</t>
  </si>
  <si>
    <t>06552415541</t>
  </si>
  <si>
    <t>015542</t>
  </si>
  <si>
    <t>3/8" x 7/8" x  3/8" x 30'</t>
  </si>
  <si>
    <t>06552415542</t>
  </si>
  <si>
    <t>015543</t>
  </si>
  <si>
    <t>3/8" x 7/8" x  3/8" x 35'</t>
  </si>
  <si>
    <t>06552415543</t>
  </si>
  <si>
    <t>015545</t>
  </si>
  <si>
    <t>3/8" x 7/8" x  3/8" x 40'</t>
  </si>
  <si>
    <t>06552415545</t>
  </si>
  <si>
    <t>015546</t>
  </si>
  <si>
    <t>3/8" x 7/8" x  3/8" x 45'</t>
  </si>
  <si>
    <t>06552415546</t>
  </si>
  <si>
    <t>015544</t>
  </si>
  <si>
    <t>3/8" x 7/8" x  3/8" x 50'</t>
  </si>
  <si>
    <t>06552415544</t>
  </si>
  <si>
    <t>015551</t>
  </si>
  <si>
    <t>3/8" x 1-1/8" x 3/8" x 25'</t>
  </si>
  <si>
    <t>3/8" x 1 1/8" x 3/8" x 25'</t>
  </si>
  <si>
    <t>06552415551</t>
  </si>
  <si>
    <t>015552</t>
  </si>
  <si>
    <t>3/8" x 1-1/8" x 3/8" x 30'</t>
  </si>
  <si>
    <t>3/8" x 1 1/8" x 3/8" x 30'</t>
  </si>
  <si>
    <t>06552415552</t>
  </si>
  <si>
    <t>015553</t>
  </si>
  <si>
    <t>3/8" x 1-1/8" x 3/8" x 35'</t>
  </si>
  <si>
    <t>3/8" x 1 1/8" x 3/8" x 35'</t>
  </si>
  <si>
    <t>06552415553</t>
  </si>
  <si>
    <t>015555</t>
  </si>
  <si>
    <t>3/8" x 1-1/8" x 3/8" x 40'</t>
  </si>
  <si>
    <t>3/8" x 1 1/8" x 3/8" x 40'</t>
  </si>
  <si>
    <t>06552415555</t>
  </si>
  <si>
    <t>015556</t>
  </si>
  <si>
    <t>3/8" x 1-1/8" x 3/8" x 45'</t>
  </si>
  <si>
    <t>3/8" x 1 1/8" x 3/8" x 45'</t>
  </si>
  <si>
    <t>06552415556</t>
  </si>
  <si>
    <t>015554</t>
  </si>
  <si>
    <t>3/8" x 1-1/8" x 3/8" x 50'</t>
  </si>
  <si>
    <t>3/8" x 1 1/8" x 3/8" x 50'</t>
  </si>
  <si>
    <t>06552415554</t>
  </si>
  <si>
    <t>015619</t>
  </si>
  <si>
    <t>3/8" x 5/8" x  1/2" x 15'</t>
  </si>
  <si>
    <t>06552415619</t>
  </si>
  <si>
    <t>015620</t>
  </si>
  <si>
    <t>3/8" x 5/8" x  1/2" x 20'</t>
  </si>
  <si>
    <t>06552415620</t>
  </si>
  <si>
    <t>015621</t>
  </si>
  <si>
    <t>3/8" x 5/8" x  1/2" x 25'</t>
  </si>
  <si>
    <t>06552415621</t>
  </si>
  <si>
    <t>015622</t>
  </si>
  <si>
    <t>3/8" x 5/8" x  1/2" x 30'</t>
  </si>
  <si>
    <t>06552415622</t>
  </si>
  <si>
    <t>015623</t>
  </si>
  <si>
    <t>3/8" x 5/8" x  1/2" x 35'</t>
  </si>
  <si>
    <t>06552415623</t>
  </si>
  <si>
    <t>015625</t>
  </si>
  <si>
    <t>3/8" x 5/8" x  1/2" x 40'</t>
  </si>
  <si>
    <t>06552415625</t>
  </si>
  <si>
    <t>015626</t>
  </si>
  <si>
    <t>3/8" x 5/8" x  1/2" x 45'</t>
  </si>
  <si>
    <t>06552415626</t>
  </si>
  <si>
    <t>015624</t>
  </si>
  <si>
    <t>3/8" x 5/8" x  1/2" x 50'</t>
  </si>
  <si>
    <t>06552415624</t>
  </si>
  <si>
    <t>015629</t>
  </si>
  <si>
    <t>3/8" x 3/4" x  1/2" x 15'</t>
  </si>
  <si>
    <t>06552415629</t>
  </si>
  <si>
    <t>015630</t>
  </si>
  <si>
    <t>3/8" x 3/4" x  1/2" x 20'</t>
  </si>
  <si>
    <t>06552415630</t>
  </si>
  <si>
    <t>015631</t>
  </si>
  <si>
    <t>3/8" x 3/4" x  1/2" x 25'</t>
  </si>
  <si>
    <t>06552415631</t>
  </si>
  <si>
    <t>015632</t>
  </si>
  <si>
    <t>3/8" x 3/4" x  1/2" x 30'</t>
  </si>
  <si>
    <t>06552415632</t>
  </si>
  <si>
    <t>015633</t>
  </si>
  <si>
    <t>3/8" x 3/4" x  1/2" x 35'</t>
  </si>
  <si>
    <t>06552415633</t>
  </si>
  <si>
    <t>015635</t>
  </si>
  <si>
    <t>3/8" x 3/4" x  1/2" x 40'</t>
  </si>
  <si>
    <t>06552415635</t>
  </si>
  <si>
    <t>015636</t>
  </si>
  <si>
    <t>3/8" x 3/4" x  1/2" x 45'</t>
  </si>
  <si>
    <t>06552415636</t>
  </si>
  <si>
    <t>015634</t>
  </si>
  <si>
    <t>3/8" x 3/4" x  1/2" x 50'</t>
  </si>
  <si>
    <t>06552415634</t>
  </si>
  <si>
    <t>015639</t>
  </si>
  <si>
    <t>3/8" x 7/8" x  1/2" x 15'</t>
  </si>
  <si>
    <t>06552415639</t>
  </si>
  <si>
    <t>015640</t>
  </si>
  <si>
    <t>3/8" x 7/8" x  1/2" x 20'</t>
  </si>
  <si>
    <t>06552415640</t>
  </si>
  <si>
    <t>015641</t>
  </si>
  <si>
    <t>3/8" x 7/8" x  1/2" x 25'</t>
  </si>
  <si>
    <t>06552415641</t>
  </si>
  <si>
    <t>015642</t>
  </si>
  <si>
    <t>3/8" x 7/8" x  1/2" x 30'</t>
  </si>
  <si>
    <t>06552415642</t>
  </si>
  <si>
    <t>015643</t>
  </si>
  <si>
    <t>3/8" x 7/8" x  1/2" x 35'</t>
  </si>
  <si>
    <t>06552415643</t>
  </si>
  <si>
    <t>015645</t>
  </si>
  <si>
    <t>3/8" x 7/8" x  1/2" x 40'</t>
  </si>
  <si>
    <t>06552415645</t>
  </si>
  <si>
    <t>015646</t>
  </si>
  <si>
    <t>3/8" x 7/8" x  1/2" x 45'</t>
  </si>
  <si>
    <t>06552415646</t>
  </si>
  <si>
    <t>015644</t>
  </si>
  <si>
    <t>3/8" x 7/8" x  1/2" x 50'</t>
  </si>
  <si>
    <t>06552415644</t>
  </si>
  <si>
    <t>015651</t>
  </si>
  <si>
    <t>3/8" x 1 1/8" x 1/2" x 25'</t>
  </si>
  <si>
    <t>06552415651</t>
  </si>
  <si>
    <t>015652</t>
  </si>
  <si>
    <t>3/8" x 1 1/8" x 1/2" x 30'</t>
  </si>
  <si>
    <t>06552415652</t>
  </si>
  <si>
    <t>015653</t>
  </si>
  <si>
    <t>3/8" x 1 1/8" x 1/2" x 35'</t>
  </si>
  <si>
    <t>06552415653</t>
  </si>
  <si>
    <t>015655</t>
  </si>
  <si>
    <t>3/8" x 1 1/8" x 1/2" x 40'</t>
  </si>
  <si>
    <t>06552415655</t>
  </si>
  <si>
    <t>015656</t>
  </si>
  <si>
    <t>3/8" x 1 1/8" x 1/2" x 45'</t>
  </si>
  <si>
    <t>06552415656</t>
  </si>
  <si>
    <t>015654</t>
  </si>
  <si>
    <t>3/8" x 1 1/8" x 1/2" x 50'</t>
  </si>
  <si>
    <t>06552415654</t>
  </si>
  <si>
    <t>3/4" Insulation</t>
  </si>
  <si>
    <t>015719</t>
  </si>
  <si>
    <t>3/8" x 5/8" x  3/4" x 15'</t>
  </si>
  <si>
    <t>06552415719</t>
  </si>
  <si>
    <t>015720</t>
  </si>
  <si>
    <t>3/8" x 5/8" x  3/4" x 20'</t>
  </si>
  <si>
    <t>06552415720</t>
  </si>
  <si>
    <t>015721</t>
  </si>
  <si>
    <t>3/8" x 5/8" x  3/4" x 25'</t>
  </si>
  <si>
    <t>06552415721</t>
  </si>
  <si>
    <t>015722</t>
  </si>
  <si>
    <t>3/8" x 5/8" x  3/4" x 30'</t>
  </si>
  <si>
    <t>06552415722</t>
  </si>
  <si>
    <t>015723</t>
  </si>
  <si>
    <t>3/8" x 5/8" x  3/4" x 35'</t>
  </si>
  <si>
    <t>06552415723</t>
  </si>
  <si>
    <t>015725</t>
  </si>
  <si>
    <t>3/8" x 5/8" x  3/4" x 40'</t>
  </si>
  <si>
    <t>06552415725</t>
  </si>
  <si>
    <t>015726</t>
  </si>
  <si>
    <t>3/8" x 5/8" x  3/4" x 45'</t>
  </si>
  <si>
    <t>06552415726</t>
  </si>
  <si>
    <t>015724</t>
  </si>
  <si>
    <t>3/8" x 5/8" x  3/4" x 50'</t>
  </si>
  <si>
    <t>06552415724</t>
  </si>
  <si>
    <t>015729</t>
  </si>
  <si>
    <t>3/8" x 3/4" x  3/4" x 15'</t>
  </si>
  <si>
    <t>06552415729</t>
  </si>
  <si>
    <t>015730</t>
  </si>
  <si>
    <t>3/8" x 3/4" x  3/4" x 20'</t>
  </si>
  <si>
    <t>06552415730</t>
  </si>
  <si>
    <t>015731</t>
  </si>
  <si>
    <t>3/8" x 3/4" x  3/4" x 25'</t>
  </si>
  <si>
    <t>06552415731</t>
  </si>
  <si>
    <t>015732</t>
  </si>
  <si>
    <t>3/8" x 3/4" x  3/4" x 30'</t>
  </si>
  <si>
    <t>06552415732</t>
  </si>
  <si>
    <t>015733</t>
  </si>
  <si>
    <t>3/8" x 3/4" x  3/4" x 35'</t>
  </si>
  <si>
    <t>06552415733</t>
  </si>
  <si>
    <t>015735</t>
  </si>
  <si>
    <t>3/8" x 3/4" x  3/4" x 40'</t>
  </si>
  <si>
    <t>06552415735</t>
  </si>
  <si>
    <t>015736</t>
  </si>
  <si>
    <t>3/8" x 3/4" x  3/4" x 45'</t>
  </si>
  <si>
    <t>06552415736</t>
  </si>
  <si>
    <t>015734</t>
  </si>
  <si>
    <t>3/8" x 3/4" x  3/4" x 50'</t>
  </si>
  <si>
    <t>06552415734</t>
  </si>
  <si>
    <t>015739</t>
  </si>
  <si>
    <t>3/8" x 7/8" x  3/4" x 15'</t>
  </si>
  <si>
    <t>06552415739</t>
  </si>
  <si>
    <t>015740</t>
  </si>
  <si>
    <t>3/8" x 7/8" x  3/4" x 20'</t>
  </si>
  <si>
    <t>06552415740</t>
  </si>
  <si>
    <t>015741</t>
  </si>
  <si>
    <t>3/8" x 7/8" x  3/4" x 25'</t>
  </si>
  <si>
    <t>06552415741</t>
  </si>
  <si>
    <t>015742</t>
  </si>
  <si>
    <t>3/8" x 7/8" x  3/4" x 30'</t>
  </si>
  <si>
    <t>06552415742</t>
  </si>
  <si>
    <t>015743</t>
  </si>
  <si>
    <t>3/8" x 7/8" x  3/4" x 35'</t>
  </si>
  <si>
    <t>06552415743</t>
  </si>
  <si>
    <t>015745</t>
  </si>
  <si>
    <t>3/8" x 7/8" x  3/4" x 40'</t>
  </si>
  <si>
    <t>06552415745</t>
  </si>
  <si>
    <t>015746</t>
  </si>
  <si>
    <t>3/8" x 7/8" x  3/4" x 45'</t>
  </si>
  <si>
    <t>06552415746</t>
  </si>
  <si>
    <t>015744</t>
  </si>
  <si>
    <t>3/8" x 7/8" x  3/4" x 50'</t>
  </si>
  <si>
    <t>06552415744</t>
  </si>
  <si>
    <t>015751</t>
  </si>
  <si>
    <t>3/8" x 1 1/8" x 3/4" x 25'</t>
  </si>
  <si>
    <t>06552415751</t>
  </si>
  <si>
    <t>015752</t>
  </si>
  <si>
    <t>3/8" x 1 1/8" x 3/4" x 30'</t>
  </si>
  <si>
    <t>06552415752</t>
  </si>
  <si>
    <t>015753</t>
  </si>
  <si>
    <t>3/8" x 1 1/8" x 3/4" x 35'</t>
  </si>
  <si>
    <t>06552415753</t>
  </si>
  <si>
    <t>015755</t>
  </si>
  <si>
    <t>3/8" x 1 1/8" x 3/4" x 40'</t>
  </si>
  <si>
    <t>06552415755</t>
  </si>
  <si>
    <t>015756</t>
  </si>
  <si>
    <t>3/8" x 1 1/8" x 3/4" x 45'</t>
  </si>
  <si>
    <t>06552415756</t>
  </si>
  <si>
    <t>015754</t>
  </si>
  <si>
    <t>3/8" x 1 1/8" x 3/4" x 50'</t>
  </si>
  <si>
    <t>06552415754</t>
  </si>
  <si>
    <t>1" Insulation</t>
  </si>
  <si>
    <t>015829</t>
  </si>
  <si>
    <t>3/8" x 3/4" x  1" x 15'</t>
  </si>
  <si>
    <t>06552415829</t>
  </si>
  <si>
    <t>015830</t>
  </si>
  <si>
    <t>3/8" x 3/4" x  1" x 20'</t>
  </si>
  <si>
    <t>06552415830</t>
  </si>
  <si>
    <t>015831</t>
  </si>
  <si>
    <t>3/8" x 3/4" x  1" x 25'</t>
  </si>
  <si>
    <t>06552415831</t>
  </si>
  <si>
    <t>015832</t>
  </si>
  <si>
    <t>3/8" x 3/4" x  1" x 30'</t>
  </si>
  <si>
    <t>06552415832</t>
  </si>
  <si>
    <t>015833</t>
  </si>
  <si>
    <t>3/8" x 3/4" x  1" x 35'</t>
  </si>
  <si>
    <t>06552415833</t>
  </si>
  <si>
    <t>015835</t>
  </si>
  <si>
    <t>3/8" x 3/4" x  1" x 40'</t>
  </si>
  <si>
    <t>06552415835</t>
  </si>
  <si>
    <t>015836</t>
  </si>
  <si>
    <t>3/8" x 3/4" x  1" x 45'</t>
  </si>
  <si>
    <t>06552415836</t>
  </si>
  <si>
    <t>015834</t>
  </si>
  <si>
    <t>3/8" x 3/4" x  1" x 50'</t>
  </si>
  <si>
    <t>015839</t>
  </si>
  <si>
    <t>3/8" x 7/8" x  1" x 15'</t>
  </si>
  <si>
    <t>06552415839</t>
  </si>
  <si>
    <t>015840</t>
  </si>
  <si>
    <t>3/8" x 7/8" x  1" x 20'</t>
  </si>
  <si>
    <t>06552415840</t>
  </si>
  <si>
    <t>015841</t>
  </si>
  <si>
    <t>3/8" x 7/8" x  1" x 25'</t>
  </si>
  <si>
    <t>06552415841</t>
  </si>
  <si>
    <t>015842</t>
  </si>
  <si>
    <t>3/8" x 7/8" x  1" x 30'</t>
  </si>
  <si>
    <t>06552415842</t>
  </si>
  <si>
    <t>015843</t>
  </si>
  <si>
    <t>3/8" x 7/8" x  1" x 35'</t>
  </si>
  <si>
    <t>06552415843</t>
  </si>
  <si>
    <t>015845</t>
  </si>
  <si>
    <t>3/8" x 7/8" x  1" x 40'</t>
  </si>
  <si>
    <t>06552415845</t>
  </si>
  <si>
    <t>015846</t>
  </si>
  <si>
    <t>3/8" x 7/8" x  1" x 45'</t>
  </si>
  <si>
    <t>06552415846</t>
  </si>
  <si>
    <t>015844</t>
  </si>
  <si>
    <t>3/8" x 7/8" x  1" x 50'</t>
  </si>
  <si>
    <t>06552415844</t>
  </si>
  <si>
    <t>015851</t>
  </si>
  <si>
    <t>3/8" x 1 1/8" x 1" x 25'</t>
  </si>
  <si>
    <t>06552415851</t>
  </si>
  <si>
    <t>015852</t>
  </si>
  <si>
    <t>3/8" x 1 1/8" x 1" x 30'</t>
  </si>
  <si>
    <t>06552415852</t>
  </si>
  <si>
    <t>015853</t>
  </si>
  <si>
    <t>3/8" x 1 1/8" x 1" x 35'</t>
  </si>
  <si>
    <t>06552415853</t>
  </si>
  <si>
    <t>015855</t>
  </si>
  <si>
    <t>3/8" x 1 1/8" x 1" x 40'</t>
  </si>
  <si>
    <t>06552415855</t>
  </si>
  <si>
    <t>015856</t>
  </si>
  <si>
    <t>3/8" x 1 1/8" x 1" x 45'</t>
  </si>
  <si>
    <t>06552415856</t>
  </si>
  <si>
    <t>015854</t>
  </si>
  <si>
    <t>3/8" x 1 1/8" x 1" x 50'</t>
  </si>
  <si>
    <t>06552415854</t>
  </si>
  <si>
    <t>• Freight prepaid on 10 MC to one shipping destination (Pallets of Ductless Mini Splits can be added to</t>
  </si>
  <si>
    <t xml:space="preserve">   achieve the 10 pallet prepaid level)</t>
  </si>
  <si>
    <t xml:space="preserve">   bundle qty apply</t>
  </si>
  <si>
    <t>Discount</t>
  </si>
  <si>
    <t>Plain End</t>
  </si>
  <si>
    <t>SL X Insulation x Length</t>
  </si>
  <si>
    <t>1/4" x 1/2" x 50'</t>
  </si>
  <si>
    <t>3/8" x 1/2" x 50'</t>
  </si>
  <si>
    <t>1/2" x 1/2" x 50'</t>
  </si>
  <si>
    <t>5/8" x 1/2" x 50'</t>
  </si>
  <si>
    <t>1/4" x 1/2" x 164'</t>
  </si>
  <si>
    <t>3/8" x 1/2" x 164'</t>
  </si>
  <si>
    <t>1/2" x 1/2" x 164'</t>
  </si>
  <si>
    <t>5/8" x 1/2" x 164'</t>
  </si>
  <si>
    <t>3/4" x 1/2" x 50'</t>
  </si>
  <si>
    <t>7/8" x 1/2" x 50'</t>
  </si>
  <si>
    <t>1/4" x 3/8" x 3/4" x 25'</t>
  </si>
  <si>
    <t>1/4" x 3/8" x 3/4" x 35'</t>
  </si>
  <si>
    <t>1/4" x 3/8" x 3/4" x 50'</t>
  </si>
  <si>
    <t>1/4" x 1/2" x 3/4" x 25'</t>
  </si>
  <si>
    <t>1/4" x 1/2" x 3/4" x 35'</t>
  </si>
  <si>
    <t>1/4" x 1/2" x 3/4" x 50'</t>
  </si>
  <si>
    <t>1/4" x 5/8" x 3/4" x 25'</t>
  </si>
  <si>
    <t>1/4" x 5/8" x 3/4" x 35'</t>
  </si>
  <si>
    <t>1/4" x 5/8" x 3/4" x 50'</t>
  </si>
  <si>
    <t>3/8" x 5/8" x 3/4" x 25'</t>
  </si>
  <si>
    <t>3/8" x 5/8" x 3/4" x 35'</t>
  </si>
  <si>
    <t>3/8" x 5/8" x 3/4" x 50'</t>
  </si>
  <si>
    <t>018221</t>
  </si>
  <si>
    <r>
      <t xml:space="preserve">• Parts numbers referenced are for </t>
    </r>
    <r>
      <rPr>
        <i/>
        <u/>
        <sz val="10"/>
        <rFont val="Tahoma"/>
        <family val="2"/>
      </rPr>
      <t>PLAIN END</t>
    </r>
  </si>
  <si>
    <t>017321</t>
  </si>
  <si>
    <t>017323</t>
  </si>
  <si>
    <t>017331</t>
  </si>
  <si>
    <t>017333</t>
  </si>
  <si>
    <t>017334</t>
  </si>
  <si>
    <t>017341</t>
  </si>
  <si>
    <t>017343</t>
  </si>
  <si>
    <t>017344</t>
  </si>
  <si>
    <t>017351</t>
  </si>
  <si>
    <t>017353</t>
  </si>
  <si>
    <t>017354</t>
  </si>
  <si>
    <t>065524173210</t>
  </si>
  <si>
    <t>065524173234</t>
  </si>
  <si>
    <t>065524172341</t>
  </si>
  <si>
    <t>065524173319</t>
  </si>
  <si>
    <t>065524173333</t>
  </si>
  <si>
    <t>065524173340</t>
  </si>
  <si>
    <t>065524173418</t>
  </si>
  <si>
    <t>065524173432</t>
  </si>
  <si>
    <t>065524173449</t>
  </si>
  <si>
    <t>065524173517</t>
  </si>
  <si>
    <t>065524173531</t>
  </si>
  <si>
    <t>065524173548</t>
  </si>
  <si>
    <t>017122</t>
  </si>
  <si>
    <t>1/4" x 3/8" x 3/8" x 30'</t>
  </si>
  <si>
    <t>1/4" x 3/8" x 3/8" x 65'</t>
  </si>
  <si>
    <t>1/4" x 3/8" x 3/8" x 100'</t>
  </si>
  <si>
    <t>017132</t>
  </si>
  <si>
    <t>1/4" x 1/2" x 3/8" x 30'</t>
  </si>
  <si>
    <t>1/4" x 1/2" x 3/8" x 65'</t>
  </si>
  <si>
    <t>1/4" x 1/2" x 3/8" x 100'</t>
  </si>
  <si>
    <t>017142</t>
  </si>
  <si>
    <t>1/4" x 5/8" x 3/8" x 30'</t>
  </si>
  <si>
    <t>1/4" x 5/8" x 3/8" x 65'</t>
  </si>
  <si>
    <t>1/4" x 5/8" x 3/8" x 100'</t>
  </si>
  <si>
    <t>017152</t>
  </si>
  <si>
    <t>3/8" x 5/8" x 3/8" x 30'</t>
  </si>
  <si>
    <t>3/8" x 5/8" x 3/8" x 65'</t>
  </si>
  <si>
    <t>3/8" x 5/8" x 3/8" x 100'</t>
  </si>
  <si>
    <t>017232</t>
  </si>
  <si>
    <t>017242</t>
  </si>
  <si>
    <t>017252</t>
  </si>
  <si>
    <t>1/4" x 3/8" x 1/2" x 30'</t>
  </si>
  <si>
    <t>1/4" x 3/8" x 1/2" x 65'</t>
  </si>
  <si>
    <t>1/4" x 3/8" x 1/2" x 100'</t>
  </si>
  <si>
    <t>1/4" x 1/2" x 1/2" x 30'</t>
  </si>
  <si>
    <t>1/4" x 1/2" x 1/2" x 65'</t>
  </si>
  <si>
    <t>1/4" x 1/2" x 1/2" x 100'</t>
  </si>
  <si>
    <t>1/4" x 5/8" x 1/2" x 30'</t>
  </si>
  <si>
    <t>1/4" x 5/8" x 1/2" x 65'</t>
  </si>
  <si>
    <t>1/4" x 5/8" x 1/2" x 100'</t>
  </si>
  <si>
    <t>3/8" x 5/8" x 1/2" x 30'</t>
  </si>
  <si>
    <t>3/8" x 5/8" x 1/2" x 65'</t>
  </si>
  <si>
    <t>3/8" x 5/8" x 1/2" x 100'</t>
  </si>
  <si>
    <t>017127</t>
  </si>
  <si>
    <t>017128</t>
  </si>
  <si>
    <t>065524171193</t>
  </si>
  <si>
    <t>065524171216</t>
  </si>
  <si>
    <t>065524171223</t>
  </si>
  <si>
    <t>065524171230</t>
  </si>
  <si>
    <t>065524171247</t>
  </si>
  <si>
    <t>065524171278</t>
  </si>
  <si>
    <t>065524171285</t>
  </si>
  <si>
    <t>017137</t>
  </si>
  <si>
    <t>017138</t>
  </si>
  <si>
    <t>017147</t>
  </si>
  <si>
    <t>017148</t>
  </si>
  <si>
    <t>017157</t>
  </si>
  <si>
    <t>017158</t>
  </si>
  <si>
    <t>065524171292</t>
  </si>
  <si>
    <t>065524171315</t>
  </si>
  <si>
    <t>065524171322</t>
  </si>
  <si>
    <t>065524171339</t>
  </si>
  <si>
    <t>065524171346</t>
  </si>
  <si>
    <t>065524171377</t>
  </si>
  <si>
    <t>065524171384</t>
  </si>
  <si>
    <t>065524171391</t>
  </si>
  <si>
    <t>065524171414</t>
  </si>
  <si>
    <t>065524171421</t>
  </si>
  <si>
    <t>065524171438</t>
  </si>
  <si>
    <t>065524171445</t>
  </si>
  <si>
    <t>065524171476</t>
  </si>
  <si>
    <t>065524171483</t>
  </si>
  <si>
    <t>065524171490</t>
  </si>
  <si>
    <t>065524171513</t>
  </si>
  <si>
    <t>065524171520</t>
  </si>
  <si>
    <t>065524171537</t>
  </si>
  <si>
    <t>065524171544</t>
  </si>
  <si>
    <t>065524171575</t>
  </si>
  <si>
    <t>065524171582</t>
  </si>
  <si>
    <t>017222</t>
  </si>
  <si>
    <t>017227</t>
  </si>
  <si>
    <t>017228</t>
  </si>
  <si>
    <t>017237</t>
  </si>
  <si>
    <t>017238</t>
  </si>
  <si>
    <t>017247</t>
  </si>
  <si>
    <t>017248</t>
  </si>
  <si>
    <t>017257</t>
  </si>
  <si>
    <t>017258</t>
  </si>
  <si>
    <t>065524172190</t>
  </si>
  <si>
    <t>065524172213</t>
  </si>
  <si>
    <t>065524177220</t>
  </si>
  <si>
    <t>065524172237</t>
  </si>
  <si>
    <t>065524172244</t>
  </si>
  <si>
    <t>065524172275</t>
  </si>
  <si>
    <t>065524172282</t>
  </si>
  <si>
    <t>065524172299</t>
  </si>
  <si>
    <t>065524172312</t>
  </si>
  <si>
    <t>065524172329</t>
  </si>
  <si>
    <t>065524172336</t>
  </si>
  <si>
    <t>065524172343</t>
  </si>
  <si>
    <t>065524172374</t>
  </si>
  <si>
    <t>065524172381</t>
  </si>
  <si>
    <t>065524172398</t>
  </si>
  <si>
    <t>065524172411</t>
  </si>
  <si>
    <t>065524172428</t>
  </si>
  <si>
    <t>065524172435</t>
  </si>
  <si>
    <t>065524172442</t>
  </si>
  <si>
    <t>065524172473</t>
  </si>
  <si>
    <t>065524172480</t>
  </si>
  <si>
    <t>065524172497</t>
  </si>
  <si>
    <t>065524172510</t>
  </si>
  <si>
    <t>065524172527</t>
  </si>
  <si>
    <t>065524172534</t>
  </si>
  <si>
    <t>065524172541</t>
  </si>
  <si>
    <t>065524172572</t>
  </si>
  <si>
    <t>065524172589</t>
  </si>
  <si>
    <t>3/4" x 1/2" x 82'</t>
  </si>
  <si>
    <t>7/8" x 1/2" x 82'</t>
  </si>
  <si>
    <t>1/2" Insulation 50', 82' &amp; 164' Lengths (single lines only, plain end)</t>
  </si>
  <si>
    <t>Great Lakes Copper, LTD. Kamco™ Division</t>
  </si>
  <si>
    <t>018222</t>
  </si>
  <si>
    <t>3/8" x 5/8" x 1/2" x 20'</t>
  </si>
  <si>
    <t>3/8" x 5/8" x 1/2" x 40'</t>
  </si>
  <si>
    <t>B38581215</t>
  </si>
  <si>
    <t>B38581220</t>
  </si>
  <si>
    <t>B38581225</t>
  </si>
  <si>
    <t>B38581230</t>
  </si>
  <si>
    <t>B38581235</t>
  </si>
  <si>
    <t>B38581240</t>
  </si>
  <si>
    <t>B38581250</t>
  </si>
  <si>
    <t>06552496401</t>
  </si>
  <si>
    <t>06552496402</t>
  </si>
  <si>
    <t>06552496403</t>
  </si>
  <si>
    <t>06552496404</t>
  </si>
  <si>
    <t>06552496405</t>
  </si>
  <si>
    <t>06552496406</t>
  </si>
  <si>
    <t>06552496408</t>
  </si>
  <si>
    <t>B14381215F</t>
  </si>
  <si>
    <t>B14381225F</t>
  </si>
  <si>
    <t>B14381230F</t>
  </si>
  <si>
    <t>B14381235F</t>
  </si>
  <si>
    <t>B14381250F</t>
  </si>
  <si>
    <t>06552496000</t>
  </si>
  <si>
    <t>06552496004</t>
  </si>
  <si>
    <t>06552496006</t>
  </si>
  <si>
    <t>06552496008</t>
  </si>
  <si>
    <t>06552496014</t>
  </si>
  <si>
    <t>B14121215F</t>
  </si>
  <si>
    <t>B14121225F</t>
  </si>
  <si>
    <t>B14121230F</t>
  </si>
  <si>
    <t>B14121235F</t>
  </si>
  <si>
    <t>B14121250F</t>
  </si>
  <si>
    <t>06552496040</t>
  </si>
  <si>
    <t>06552496044</t>
  </si>
  <si>
    <t>06552496046</t>
  </si>
  <si>
    <t>06552496048</t>
  </si>
  <si>
    <t>06552496054</t>
  </si>
  <si>
    <t>B14581215F</t>
  </si>
  <si>
    <t>B14581225F</t>
  </si>
  <si>
    <t>B14581230F</t>
  </si>
  <si>
    <t>B14581235F</t>
  </si>
  <si>
    <t>B14581250F</t>
  </si>
  <si>
    <t>06552496120</t>
  </si>
  <si>
    <t>06552496124</t>
  </si>
  <si>
    <t>06552496126</t>
  </si>
  <si>
    <t>06552496128</t>
  </si>
  <si>
    <t>06552496134</t>
  </si>
  <si>
    <t>06552496160</t>
  </si>
  <si>
    <t>06552496164</t>
  </si>
  <si>
    <t>06552496166</t>
  </si>
  <si>
    <t>06552496168</t>
  </si>
  <si>
    <t>06552496174</t>
  </si>
  <si>
    <t>B38581215F</t>
  </si>
  <si>
    <t>B38581225F</t>
  </si>
  <si>
    <t>B38581230F</t>
  </si>
  <si>
    <t>B38581235F</t>
  </si>
  <si>
    <t>B38581250F</t>
  </si>
  <si>
    <t>1/2" Insulation on Liquid and Suction Line - w/ Fittings</t>
  </si>
  <si>
    <t>EZ-Roll™ PLUS BLACK Single Coated Insulated Lines - for Air Conditioning &amp; Refrigeration Applications</t>
  </si>
  <si>
    <t>EZB1450</t>
  </si>
  <si>
    <t>EZB14164</t>
  </si>
  <si>
    <t>EZB3850</t>
  </si>
  <si>
    <t>EZB38164</t>
  </si>
  <si>
    <t>EZB1250</t>
  </si>
  <si>
    <t>EZB12164</t>
  </si>
  <si>
    <t>EZB5850</t>
  </si>
  <si>
    <t>EZB58164</t>
  </si>
  <si>
    <t>EZB3450</t>
  </si>
  <si>
    <t>EZB3482</t>
  </si>
  <si>
    <t>EZB7850</t>
  </si>
  <si>
    <t>EZB7882</t>
  </si>
  <si>
    <t>06552496304</t>
  </si>
  <si>
    <t>06552496309</t>
  </si>
  <si>
    <t>06552496314</t>
  </si>
  <si>
    <t>06552496319</t>
  </si>
  <si>
    <t>06552496324</t>
  </si>
  <si>
    <t>06552496329</t>
  </si>
  <si>
    <t>06552496334</t>
  </si>
  <si>
    <t>06552496339</t>
  </si>
  <si>
    <t>06552496344</t>
  </si>
  <si>
    <t>06552496347</t>
  </si>
  <si>
    <t>06552496354</t>
  </si>
  <si>
    <t>06552496357</t>
  </si>
  <si>
    <t>B38341215</t>
  </si>
  <si>
    <t>B38341220</t>
  </si>
  <si>
    <t>B38341225</t>
  </si>
  <si>
    <t>B38341230</t>
  </si>
  <si>
    <t>B38341235</t>
  </si>
  <si>
    <t>B38341240</t>
  </si>
  <si>
    <t>B38341250</t>
  </si>
  <si>
    <t>B38781215</t>
  </si>
  <si>
    <t>B38781220</t>
  </si>
  <si>
    <t>B38781225</t>
  </si>
  <si>
    <t>B38781230</t>
  </si>
  <si>
    <t>B38781235</t>
  </si>
  <si>
    <t>B38781240</t>
  </si>
  <si>
    <t>B38781250</t>
  </si>
  <si>
    <t>06552496461</t>
  </si>
  <si>
    <t>06552496462</t>
  </si>
  <si>
    <t>06552496463</t>
  </si>
  <si>
    <t>06552496464</t>
  </si>
  <si>
    <t>06552496465</t>
  </si>
  <si>
    <t>06552496466</t>
  </si>
  <si>
    <t>06552496468</t>
  </si>
  <si>
    <t>06552496481</t>
  </si>
  <si>
    <t>06552496482</t>
  </si>
  <si>
    <t>06552496483</t>
  </si>
  <si>
    <t>06552496484</t>
  </si>
  <si>
    <t>06552496485</t>
  </si>
  <si>
    <t>06552496486</t>
  </si>
  <si>
    <t>06552496488</t>
  </si>
  <si>
    <t>• To specify bends on purchases, replace the forth digit in the part number with a '1'</t>
  </si>
  <si>
    <t>• Custom lengths available upon request (minimums apply)</t>
  </si>
  <si>
    <t>• 3/4" wall available upon request</t>
  </si>
  <si>
    <t>017324</t>
  </si>
  <si>
    <t>06552499330</t>
  </si>
  <si>
    <t>06552499332</t>
  </si>
  <si>
    <t>06552499334</t>
  </si>
  <si>
    <t>06552499336</t>
  </si>
  <si>
    <t>06552499338</t>
  </si>
  <si>
    <t>06552499340</t>
  </si>
  <si>
    <t>1/4" x 3/4" x 50'</t>
  </si>
  <si>
    <t>3/8" x 3/4" x 50'</t>
  </si>
  <si>
    <t>5/8" x 3/4" x 50'</t>
  </si>
  <si>
    <t>3/4" x 3/4" x 50'</t>
  </si>
  <si>
    <t>7/8" x 3/4" x 50'</t>
  </si>
  <si>
    <t>1/2" x 3/4" x 50'</t>
  </si>
  <si>
    <t>34EZB1450</t>
  </si>
  <si>
    <t>34EZB14164</t>
  </si>
  <si>
    <t>34EZB3850</t>
  </si>
  <si>
    <t>34EZB38164</t>
  </si>
  <si>
    <t>34EZB1250</t>
  </si>
  <si>
    <t>34EZB12164</t>
  </si>
  <si>
    <t>34EZB5850</t>
  </si>
  <si>
    <t>34EZB58164</t>
  </si>
  <si>
    <t>34EZB3450</t>
  </si>
  <si>
    <t>34EZB7850</t>
  </si>
  <si>
    <t>LL SL X Insulation x Length</t>
  </si>
  <si>
    <t>Factory Assembled Canada EZ-Roll™ Line Sets 2021 Wholesale Price Sheet   Page 1/5</t>
  </si>
  <si>
    <t>Factory Assembled Canada EZ-Roll™ Line Sets 2021 Wholesale Price Sheet   Page 2/5</t>
  </si>
  <si>
    <t>Factory Assembled Canada EZ-Roll™ Line Sets 2021 Wholesale Price Sheet   Page 3/5</t>
  </si>
  <si>
    <t>Factory Assembled Canada EZ-Roll™ Line Sets 2021 Wholesale Price Sheet   Page 4/5</t>
  </si>
  <si>
    <t>Factory Assembled Canada EZ-Roll™ Line Sets 2021 Wholesale Price Sheet   Page 5/5</t>
  </si>
  <si>
    <t xml:space="preserve">     Factory Assembled Canada EZ-Roll™ Ductless Line Sets 2021 Wholesale Price Sheet      Page 1/3</t>
  </si>
  <si>
    <t xml:space="preserve">     Factory Assembled Canada EZ-Roll™ Ductless Line Sets 2021 Wholesale Price Sheet      Page 2/3</t>
  </si>
  <si>
    <t xml:space="preserve">     Factory Assembled Canada EZ-Roll™ Ductless Line Sets 2021 Wholesale Price Sheet      Page 3/3</t>
  </si>
  <si>
    <t>Factory Assembled EZ-Roll™ PLUS Black Coated Insulated Lines 2021 Wholesale Price Sheet</t>
  </si>
  <si>
    <t>Factory Assembled EZ-Roll™ BLACK Coated Insulated Lines 2021 Wholesale Price Sheet</t>
  </si>
  <si>
    <t>3/4" Insulation 50' Lengths (single lines only, plain end)</t>
  </si>
  <si>
    <t># CL221</t>
  </si>
  <si>
    <t>Effective January 17, 2022</t>
  </si>
  <si>
    <t>015501</t>
  </si>
  <si>
    <t>015502</t>
  </si>
  <si>
    <t>015503</t>
  </si>
  <si>
    <t>015504</t>
  </si>
  <si>
    <t>015505</t>
  </si>
  <si>
    <t>015506</t>
  </si>
  <si>
    <t>015507</t>
  </si>
  <si>
    <t>015508</t>
  </si>
  <si>
    <t>015509</t>
  </si>
  <si>
    <t>5/16" x 5/8" x 3/8" x 25'</t>
  </si>
  <si>
    <t>5/16" x 5/8" x 3/8" x 35'</t>
  </si>
  <si>
    <t>5/16" x 5/8" x 3/8" x 50'</t>
  </si>
  <si>
    <t>5/16" x 3/4" x 3/8" x 25'</t>
  </si>
  <si>
    <t>5/16" x 3/4" x 3/8" x 35'</t>
  </si>
  <si>
    <t>5/16" x 3/4" x 3/8" x 50'</t>
  </si>
  <si>
    <t>5/16" x 7/8" x 3/8" x 25'</t>
  </si>
  <si>
    <t>5/16" x 7/8" x 3/8" x 35'</t>
  </si>
  <si>
    <t>5/16" x 7/8" x 3/8" x 50'</t>
  </si>
  <si>
    <t>015601</t>
  </si>
  <si>
    <t>015602</t>
  </si>
  <si>
    <t>015603</t>
  </si>
  <si>
    <t>015604</t>
  </si>
  <si>
    <t>015605</t>
  </si>
  <si>
    <t>015606</t>
  </si>
  <si>
    <t>015607</t>
  </si>
  <si>
    <t>015608</t>
  </si>
  <si>
    <t>015609</t>
  </si>
  <si>
    <t>5/16" x 3/4" x 1/2" x 25'</t>
  </si>
  <si>
    <t>5/16" x 3/4" x 1/2" x 35'</t>
  </si>
  <si>
    <t>5/16" x 3/4" x 1/2" x 50'</t>
  </si>
  <si>
    <t>5/16" x 5/8" x 1/2" x 25'</t>
  </si>
  <si>
    <t>5/16" x 5/8" x 1/2" x 35'</t>
  </si>
  <si>
    <t>5/16" x 5/8" x 1/2" x 50'</t>
  </si>
  <si>
    <t>5/16" x 7/8" x 1/2" x 25'</t>
  </si>
  <si>
    <t>5/16" x 7/8" x 1/2" x 35'</t>
  </si>
  <si>
    <t>5/16" x 7/8" x 1/2" x 50'</t>
  </si>
  <si>
    <t>5/16" x 7/8" x 3/4" x 25'</t>
  </si>
  <si>
    <t>5/16" x 7/8" x 3/4" x 35'</t>
  </si>
  <si>
    <t>5/16" x 7/8" x 3/4" x 50'</t>
  </si>
  <si>
    <t>5/16" x 5/8" x 3/4" x 25'</t>
  </si>
  <si>
    <t>5/16" x 5/8" x 3/4" x 35'</t>
  </si>
  <si>
    <t>5/16" x 5/8" x 3/4" x 50'</t>
  </si>
  <si>
    <t>5/16" x 3/4" x 3/4" x 25'</t>
  </si>
  <si>
    <t>5/16" x 3/4" x 3/4" x 35'</t>
  </si>
  <si>
    <t>5/16" x 3/4" x 3/4" x 50'</t>
  </si>
  <si>
    <t>015701</t>
  </si>
  <si>
    <t>015702</t>
  </si>
  <si>
    <t>015703</t>
  </si>
  <si>
    <t>015704</t>
  </si>
  <si>
    <t>015705</t>
  </si>
  <si>
    <t>015706</t>
  </si>
  <si>
    <t>015707</t>
  </si>
  <si>
    <t>015708</t>
  </si>
  <si>
    <t>015709</t>
  </si>
  <si>
    <t>EZ-Roll™ Plus Black Line Sets - for Air Conditioning &amp; Refrigeration Applications</t>
  </si>
  <si>
    <t>Factory Assembled Canada EZ-Roll™ Plus Black 2021 Wholesale Price Sheet    Page 1/5</t>
  </si>
  <si>
    <t>B015601</t>
  </si>
  <si>
    <t>B015602</t>
  </si>
  <si>
    <t>B015603</t>
  </si>
  <si>
    <t>B38583415</t>
  </si>
  <si>
    <t>B38583420</t>
  </si>
  <si>
    <t>B38583425</t>
  </si>
  <si>
    <t>B38583430</t>
  </si>
  <si>
    <t>B38583435</t>
  </si>
  <si>
    <t>B38583440</t>
  </si>
  <si>
    <t>B38583450</t>
  </si>
  <si>
    <t>B015604</t>
  </si>
  <si>
    <t>B015605</t>
  </si>
  <si>
    <t>B015606</t>
  </si>
  <si>
    <t>B38343415</t>
  </si>
  <si>
    <t>B38343420</t>
  </si>
  <si>
    <t>B38343425</t>
  </si>
  <si>
    <t>B38343430</t>
  </si>
  <si>
    <t>B38343435</t>
  </si>
  <si>
    <t>B38343440</t>
  </si>
  <si>
    <t>B38343450</t>
  </si>
  <si>
    <t>B015607</t>
  </si>
  <si>
    <t>B015608</t>
  </si>
  <si>
    <t>B015609</t>
  </si>
  <si>
    <t>B38783415</t>
  </si>
  <si>
    <t>B38783420</t>
  </si>
  <si>
    <t>B38783425</t>
  </si>
  <si>
    <t>B38783430</t>
  </si>
  <si>
    <t>B38783435</t>
  </si>
  <si>
    <t>B38783440</t>
  </si>
  <si>
    <t>B38783450</t>
  </si>
  <si>
    <t>B015701</t>
  </si>
  <si>
    <t>B015702</t>
  </si>
  <si>
    <t>B015703</t>
  </si>
  <si>
    <t>B015704</t>
  </si>
  <si>
    <t>B015705</t>
  </si>
  <si>
    <t>B015706</t>
  </si>
  <si>
    <t>B015707</t>
  </si>
  <si>
    <t>B015708</t>
  </si>
  <si>
    <t>B015709</t>
  </si>
  <si>
    <t>06552415501</t>
  </si>
  <si>
    <t>06552415502</t>
  </si>
  <si>
    <t>06552415503</t>
  </si>
  <si>
    <t>06552415504</t>
  </si>
  <si>
    <t>06552415505</t>
  </si>
  <si>
    <t>06552415506</t>
  </si>
  <si>
    <t>06552415507</t>
  </si>
  <si>
    <t>06552415508</t>
  </si>
  <si>
    <t>06552415509</t>
  </si>
  <si>
    <t>06552415601</t>
  </si>
  <si>
    <t>06552415602</t>
  </si>
  <si>
    <t>06552415603</t>
  </si>
  <si>
    <t>06552415604</t>
  </si>
  <si>
    <t>06552415605</t>
  </si>
  <si>
    <t>06552415606</t>
  </si>
  <si>
    <t>06552415607</t>
  </si>
  <si>
    <t>06552415608</t>
  </si>
  <si>
    <t>06552415609</t>
  </si>
  <si>
    <t>06552415701</t>
  </si>
  <si>
    <t>06552415702</t>
  </si>
  <si>
    <t>06552415703</t>
  </si>
  <si>
    <t>06552415704</t>
  </si>
  <si>
    <t>06552415705</t>
  </si>
  <si>
    <t>06552415706</t>
  </si>
  <si>
    <t>06552415707</t>
  </si>
  <si>
    <t>06552415708</t>
  </si>
  <si>
    <t>06552415709</t>
  </si>
  <si>
    <t>06552496601</t>
  </si>
  <si>
    <t>06552496602</t>
  </si>
  <si>
    <t>06552496603</t>
  </si>
  <si>
    <t>06552496604</t>
  </si>
  <si>
    <t>06552496605</t>
  </si>
  <si>
    <t>06552496606</t>
  </si>
  <si>
    <t>06552496607</t>
  </si>
  <si>
    <t>06552496608</t>
  </si>
  <si>
    <t>06552496609</t>
  </si>
  <si>
    <t>06552496701</t>
  </si>
  <si>
    <t>06552496702</t>
  </si>
  <si>
    <t>06552496703</t>
  </si>
  <si>
    <t>06552496704</t>
  </si>
  <si>
    <t>06552496705</t>
  </si>
  <si>
    <t>06552496706</t>
  </si>
  <si>
    <t>06552496707</t>
  </si>
  <si>
    <t>06552496708</t>
  </si>
  <si>
    <t>06552496709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</si>
</sst>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_-&quot;$&quot;* #,##0.0000_-;\-&quot;$&quot;* #,##0.0000_-;_-&quot;$&quot;* &quot;-&quot;??_-;_-@_-"/>
    <numFmt numFmtId="166" formatCode="#,##0.0000"/>
    <numFmt numFmtId="167" formatCode="_-* #,##0.000_-;\-* #,##0.000_-;_-* &quot;-&quot;??_-;_-@_-"/>
    <numFmt numFmtId="168" formatCode="0.0000%"/>
    <numFmt numFmtId="169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i/>
      <sz val="10"/>
      <name val="Tahoma"/>
      <family val="2"/>
    </font>
    <font>
      <b/>
      <sz val="13.5"/>
      <color theme="0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medium">
        <color theme="1"/>
      </right>
      <top style="medium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0">
    <xf numFmtId="0" fontId="0" fillId="0" borderId="0" xfId="0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4" fontId="0" fillId="6" borderId="16" xfId="1" applyFont="1" applyFill="1" applyBorder="1"/>
    <xf numFmtId="0" fontId="0" fillId="3" borderId="19" xfId="0" applyFill="1" applyBorder="1" applyAlignment="1">
      <alignment horizontal="center" vertical="center"/>
    </xf>
    <xf numFmtId="44" fontId="0" fillId="3" borderId="21" xfId="1" applyFont="1" applyFill="1" applyBorder="1"/>
    <xf numFmtId="44" fontId="0" fillId="6" borderId="21" xfId="1" applyFont="1" applyFill="1" applyBorder="1"/>
    <xf numFmtId="0" fontId="0" fillId="3" borderId="21" xfId="0" applyFill="1" applyBorder="1" applyAlignment="1">
      <alignment horizontal="center" vertical="center"/>
    </xf>
    <xf numFmtId="44" fontId="0" fillId="3" borderId="16" xfId="1" applyFont="1" applyFill="1" applyBorder="1"/>
    <xf numFmtId="44" fontId="0" fillId="3" borderId="19" xfId="1" applyFont="1" applyFill="1" applyBorder="1"/>
    <xf numFmtId="44" fontId="0" fillId="6" borderId="23" xfId="1" applyFont="1" applyFill="1" applyBorder="1"/>
    <xf numFmtId="44" fontId="0" fillId="3" borderId="23" xfId="1" applyFont="1" applyFill="1" applyBorder="1"/>
    <xf numFmtId="0" fontId="0" fillId="3" borderId="23" xfId="0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Protection="1">
      <protection locked="0"/>
    </xf>
    <xf numFmtId="0" fontId="4" fillId="7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5" fillId="8" borderId="26" xfId="0" applyFont="1" applyFill="1" applyBorder="1" applyProtection="1">
      <protection locked="0"/>
    </xf>
    <xf numFmtId="0" fontId="4" fillId="8" borderId="28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0" fillId="0" borderId="5" xfId="0" applyBorder="1"/>
    <xf numFmtId="0" fontId="4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0" fillId="6" borderId="16" xfId="1" applyFont="1" applyFill="1" applyBorder="1" applyAlignment="1">
      <alignment horizontal="center"/>
    </xf>
    <xf numFmtId="44" fontId="0" fillId="6" borderId="19" xfId="1" applyFont="1" applyFill="1" applyBorder="1"/>
    <xf numFmtId="0" fontId="0" fillId="3" borderId="0" xfId="0" quotePrefix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0" fillId="3" borderId="0" xfId="1" applyNumberFormat="1" applyFont="1" applyFill="1"/>
    <xf numFmtId="165" fontId="0" fillId="0" borderId="0" xfId="1" applyNumberFormat="1" applyFont="1"/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Protection="1">
      <protection locked="0"/>
    </xf>
    <xf numFmtId="44" fontId="0" fillId="6" borderId="17" xfId="1" applyFont="1" applyFill="1" applyBorder="1"/>
    <xf numFmtId="164" fontId="2" fillId="4" borderId="12" xfId="0" applyNumberFormat="1" applyFont="1" applyFill="1" applyBorder="1" applyAlignment="1" applyProtection="1">
      <alignment horizontal="center" vertical="center"/>
      <protection locked="0"/>
    </xf>
    <xf numFmtId="10" fontId="2" fillId="4" borderId="10" xfId="4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44" fontId="0" fillId="6" borderId="21" xfId="1" applyFont="1" applyFill="1" applyBorder="1" applyAlignment="1">
      <alignment horizontal="center"/>
    </xf>
    <xf numFmtId="44" fontId="0" fillId="6" borderId="23" xfId="1" applyFont="1" applyFill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10" fontId="2" fillId="4" borderId="53" xfId="4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/>
      <protection locked="0"/>
    </xf>
    <xf numFmtId="0" fontId="11" fillId="0" borderId="54" xfId="0" applyFont="1" applyBorder="1" applyAlignment="1" applyProtection="1">
      <alignment horizontal="center"/>
      <protection locked="0"/>
    </xf>
    <xf numFmtId="44" fontId="0" fillId="3" borderId="21" xfId="1" applyFont="1" applyFill="1" applyBorder="1" applyAlignment="1">
      <alignment horizontal="right" indent="1"/>
    </xf>
    <xf numFmtId="44" fontId="0" fillId="3" borderId="19" xfId="1" applyFont="1" applyFill="1" applyBorder="1" applyAlignment="1">
      <alignment horizontal="right" indent="1"/>
    </xf>
    <xf numFmtId="44" fontId="0" fillId="3" borderId="17" xfId="1" applyFont="1" applyFill="1" applyBorder="1" applyAlignment="1">
      <alignment horizontal="right" indent="1"/>
    </xf>
    <xf numFmtId="0" fontId="10" fillId="3" borderId="38" xfId="0" applyFont="1" applyFill="1" applyBorder="1"/>
    <xf numFmtId="44" fontId="0" fillId="3" borderId="0" xfId="1" applyFont="1" applyFill="1"/>
    <xf numFmtId="0" fontId="10" fillId="3" borderId="54" xfId="0" applyFont="1" applyFill="1" applyBorder="1"/>
    <xf numFmtId="0" fontId="5" fillId="5" borderId="58" xfId="0" applyFont="1" applyFill="1" applyBorder="1" applyProtection="1">
      <protection locked="0"/>
    </xf>
    <xf numFmtId="0" fontId="5" fillId="5" borderId="59" xfId="0" applyFont="1" applyFill="1" applyBorder="1" applyProtection="1">
      <protection locked="0"/>
    </xf>
    <xf numFmtId="0" fontId="0" fillId="5" borderId="60" xfId="0" applyFill="1" applyBorder="1"/>
    <xf numFmtId="44" fontId="1" fillId="3" borderId="21" xfId="1" applyFill="1" applyBorder="1" applyAlignment="1">
      <alignment horizontal="right" indent="1"/>
    </xf>
    <xf numFmtId="44" fontId="1" fillId="3" borderId="16" xfId="1" applyFill="1" applyBorder="1" applyAlignment="1">
      <alignment horizontal="right" indent="1"/>
    </xf>
    <xf numFmtId="44" fontId="1" fillId="3" borderId="19" xfId="1" applyFill="1" applyBorder="1" applyAlignment="1">
      <alignment horizontal="right" indent="1"/>
    </xf>
    <xf numFmtId="44" fontId="1" fillId="3" borderId="16" xfId="1" applyFill="1" applyBorder="1"/>
    <xf numFmtId="44" fontId="1" fillId="3" borderId="19" xfId="1" applyFill="1" applyBorder="1"/>
    <xf numFmtId="44" fontId="1" fillId="3" borderId="21" xfId="1" applyFill="1" applyBorder="1"/>
    <xf numFmtId="44" fontId="11" fillId="0" borderId="19" xfId="1" applyFont="1" applyBorder="1" applyAlignment="1">
      <alignment horizontal="center"/>
    </xf>
    <xf numFmtId="44" fontId="11" fillId="0" borderId="21" xfId="1" applyFont="1" applyBorder="1" applyAlignment="1">
      <alignment horizontal="center"/>
    </xf>
    <xf numFmtId="44" fontId="1" fillId="3" borderId="16" xfId="1" applyFill="1" applyBorder="1" applyAlignment="1">
      <alignment horizontal="right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2" fillId="7" borderId="0" xfId="0" applyFont="1" applyFill="1" applyAlignment="1" applyProtection="1">
      <alignment horizontal="right"/>
      <protection locked="0"/>
    </xf>
    <xf numFmtId="0" fontId="2" fillId="3" borderId="6" xfId="0" applyFont="1" applyFill="1" applyBorder="1" applyAlignment="1">
      <alignment horizontal="center" vertical="center"/>
    </xf>
    <xf numFmtId="44" fontId="0" fillId="6" borderId="0" xfId="1" applyFont="1" applyFill="1"/>
    <xf numFmtId="44" fontId="0" fillId="3" borderId="0" xfId="1" applyFont="1" applyFill="1" applyAlignment="1">
      <alignment horizontal="right" indent="1"/>
    </xf>
    <xf numFmtId="44" fontId="0" fillId="6" borderId="2" xfId="1" applyFont="1" applyFill="1" applyBorder="1"/>
    <xf numFmtId="166" fontId="4" fillId="10" borderId="2" xfId="0" applyNumberFormat="1" applyFont="1" applyFill="1" applyBorder="1" applyAlignment="1">
      <alignment horizontal="center"/>
    </xf>
    <xf numFmtId="44" fontId="0" fillId="6" borderId="5" xfId="1" applyFont="1" applyFill="1" applyBorder="1"/>
    <xf numFmtId="164" fontId="2" fillId="4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0" fillId="3" borderId="36" xfId="0" applyFill="1" applyBorder="1" applyAlignment="1">
      <alignment horizontal="center"/>
    </xf>
    <xf numFmtId="167" fontId="0" fillId="6" borderId="2" xfId="3" applyNumberFormat="1" applyFont="1" applyFill="1" applyBorder="1"/>
    <xf numFmtId="44" fontId="1" fillId="3" borderId="17" xfId="1" applyFill="1" applyBorder="1" applyAlignment="1">
      <alignment horizontal="right" indent="1"/>
    </xf>
    <xf numFmtId="0" fontId="0" fillId="3" borderId="56" xfId="0" applyFill="1" applyBorder="1" applyAlignment="1">
      <alignment horizontal="center" vertical="center"/>
    </xf>
    <xf numFmtId="44" fontId="1" fillId="3" borderId="23" xfId="1" applyFill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0" fillId="3" borderId="48" xfId="0" applyFill="1" applyBorder="1" applyAlignment="1">
      <alignment horizontal="center"/>
    </xf>
    <xf numFmtId="164" fontId="11" fillId="0" borderId="2" xfId="0" applyNumberFormat="1" applyFont="1" applyBorder="1" applyAlignment="1" applyProtection="1">
      <alignment horizontal="center"/>
      <protection locked="0"/>
    </xf>
    <xf numFmtId="44" fontId="11" fillId="3" borderId="21" xfId="1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44" fontId="11" fillId="3" borderId="19" xfId="1" applyFont="1" applyFill="1" applyBorder="1" applyAlignment="1">
      <alignment horizontal="center"/>
    </xf>
    <xf numFmtId="44" fontId="11" fillId="3" borderId="23" xfId="1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44" fontId="0" fillId="3" borderId="0" xfId="1" applyFont="1" applyFill="1" applyAlignment="1">
      <alignment horizontal="center"/>
    </xf>
    <xf numFmtId="0" fontId="11" fillId="3" borderId="54" xfId="0" applyFont="1" applyFill="1" applyBorder="1" applyAlignment="1" applyProtection="1">
      <alignment horizontal="center"/>
      <protection locked="0"/>
    </xf>
    <xf numFmtId="44" fontId="0" fillId="3" borderId="21" xfId="0" applyNumberFormat="1" applyFill="1" applyBorder="1"/>
    <xf numFmtId="44" fontId="0" fillId="3" borderId="16" xfId="0" applyNumberFormat="1" applyFill="1" applyBorder="1"/>
    <xf numFmtId="44" fontId="0" fillId="3" borderId="19" xfId="0" applyNumberFormat="1" applyFill="1" applyBorder="1"/>
    <xf numFmtId="0" fontId="0" fillId="3" borderId="17" xfId="0" applyFill="1" applyBorder="1" applyAlignment="1">
      <alignment horizontal="center" vertical="center"/>
    </xf>
    <xf numFmtId="44" fontId="0" fillId="3" borderId="23" xfId="0" applyNumberFormat="1" applyFill="1" applyBorder="1"/>
    <xf numFmtId="168" fontId="14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vertical="center"/>
    </xf>
    <xf numFmtId="44" fontId="0" fillId="6" borderId="40" xfId="1" applyFont="1" applyFill="1" applyBorder="1"/>
    <xf numFmtId="44" fontId="0" fillId="6" borderId="51" xfId="1" applyFont="1" applyFill="1" applyBorder="1"/>
    <xf numFmtId="44" fontId="0" fillId="6" borderId="36" xfId="1" applyFont="1" applyFill="1" applyBorder="1"/>
    <xf numFmtId="0" fontId="11" fillId="7" borderId="48" xfId="0" applyFont="1" applyFill="1" applyBorder="1" applyAlignment="1" applyProtection="1">
      <alignment horizontal="center"/>
      <protection locked="0"/>
    </xf>
    <xf numFmtId="44" fontId="0" fillId="3" borderId="0" xfId="0" applyNumberFormat="1" applyFill="1"/>
    <xf numFmtId="0" fontId="0" fillId="3" borderId="16" xfId="0" quotePrefix="1" applyFill="1" applyBorder="1" applyAlignment="1">
      <alignment horizontal="center" vertical="center"/>
    </xf>
    <xf numFmtId="0" fontId="0" fillId="3" borderId="19" xfId="0" quotePrefix="1" applyFill="1" applyBorder="1" applyAlignment="1">
      <alignment horizontal="center" vertical="center"/>
    </xf>
    <xf numFmtId="0" fontId="11" fillId="7" borderId="40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7" borderId="0" xfId="0" applyFill="1" applyAlignment="1" applyProtection="1">
      <alignment horizontal="right"/>
      <protection locked="0"/>
    </xf>
    <xf numFmtId="0" fontId="0" fillId="3" borderId="21" xfId="0" quotePrefix="1" applyFill="1" applyBorder="1" applyAlignment="1">
      <alignment horizontal="center" vertical="center"/>
    </xf>
    <xf numFmtId="0" fontId="11" fillId="7" borderId="36" xfId="0" applyFont="1" applyFill="1" applyBorder="1" applyAlignment="1" applyProtection="1">
      <alignment horizontal="center"/>
      <protection locked="0"/>
    </xf>
    <xf numFmtId="0" fontId="11" fillId="3" borderId="5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0" fillId="3" borderId="0" xfId="0" quotePrefix="1" applyFill="1"/>
    <xf numFmtId="0" fontId="11" fillId="3" borderId="0" xfId="0" applyFont="1" applyFill="1"/>
    <xf numFmtId="0" fontId="11" fillId="3" borderId="0" xfId="0" applyFont="1" applyFill="1" applyAlignment="1" applyProtection="1">
      <alignment horizontal="center"/>
      <protection locked="0"/>
    </xf>
    <xf numFmtId="0" fontId="11" fillId="3" borderId="21" xfId="0" applyFont="1" applyFill="1" applyBorder="1" applyAlignment="1">
      <alignment horizontal="center" vertical="center"/>
    </xf>
    <xf numFmtId="44" fontId="11" fillId="3" borderId="62" xfId="1" applyFont="1" applyFill="1" applyBorder="1" applyAlignment="1">
      <alignment horizontal="center"/>
    </xf>
    <xf numFmtId="44" fontId="0" fillId="6" borderId="62" xfId="1" applyFont="1" applyFill="1" applyBorder="1"/>
    <xf numFmtId="0" fontId="11" fillId="0" borderId="62" xfId="0" applyFont="1" applyBorder="1" applyAlignment="1" applyProtection="1">
      <alignment horizontal="center"/>
      <protection locked="0"/>
    </xf>
    <xf numFmtId="0" fontId="11" fillId="3" borderId="6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44" fontId="0" fillId="3" borderId="0" xfId="1" applyFont="1" applyFill="1" applyBorder="1"/>
    <xf numFmtId="44" fontId="0" fillId="6" borderId="0" xfId="1" applyFont="1" applyFill="1" applyBorder="1" applyAlignment="1">
      <alignment horizontal="center"/>
    </xf>
    <xf numFmtId="10" fontId="0" fillId="6" borderId="0" xfId="3" applyNumberFormat="1" applyFont="1" applyFill="1" applyBorder="1" applyAlignment="1">
      <alignment horizontal="center"/>
    </xf>
    <xf numFmtId="43" fontId="0" fillId="6" borderId="0" xfId="3" applyFont="1" applyFill="1" applyBorder="1" applyAlignment="1">
      <alignment horizontal="center"/>
    </xf>
    <xf numFmtId="44" fontId="0" fillId="6" borderId="0" xfId="1" applyFont="1" applyFill="1" applyBorder="1"/>
    <xf numFmtId="44" fontId="0" fillId="3" borderId="38" xfId="1" applyFont="1" applyFill="1" applyBorder="1"/>
    <xf numFmtId="44" fontId="0" fillId="6" borderId="38" xfId="1" applyFont="1" applyFill="1" applyBorder="1" applyAlignment="1">
      <alignment horizontal="center"/>
    </xf>
    <xf numFmtId="10" fontId="0" fillId="6" borderId="38" xfId="3" applyNumberFormat="1" applyFont="1" applyFill="1" applyBorder="1" applyAlignment="1">
      <alignment horizontal="center"/>
    </xf>
    <xf numFmtId="43" fontId="0" fillId="6" borderId="38" xfId="3" applyFont="1" applyFill="1" applyBorder="1" applyAlignment="1">
      <alignment horizontal="center"/>
    </xf>
    <xf numFmtId="44" fontId="0" fillId="3" borderId="54" xfId="1" applyFont="1" applyFill="1" applyBorder="1"/>
    <xf numFmtId="44" fontId="0" fillId="6" borderId="54" xfId="1" applyFont="1" applyFill="1" applyBorder="1" applyAlignment="1">
      <alignment horizontal="center"/>
    </xf>
    <xf numFmtId="10" fontId="0" fillId="6" borderId="54" xfId="3" applyNumberFormat="1" applyFont="1" applyFill="1" applyBorder="1" applyAlignment="1">
      <alignment horizontal="center"/>
    </xf>
    <xf numFmtId="43" fontId="0" fillId="6" borderId="54" xfId="3" applyFont="1" applyFill="1" applyBorder="1" applyAlignment="1">
      <alignment horizontal="center"/>
    </xf>
    <xf numFmtId="44" fontId="0" fillId="6" borderId="54" xfId="1" applyFont="1" applyFill="1" applyBorder="1"/>
    <xf numFmtId="44" fontId="0" fillId="6" borderId="38" xfId="1" applyFont="1" applyFill="1" applyBorder="1"/>
    <xf numFmtId="44" fontId="0" fillId="6" borderId="19" xfId="1" applyFont="1" applyFill="1" applyBorder="1" applyAlignment="1">
      <alignment horizontal="center"/>
    </xf>
    <xf numFmtId="10" fontId="0" fillId="6" borderId="0" xfId="1" applyNumberFormat="1" applyFont="1" applyFill="1" applyBorder="1"/>
    <xf numFmtId="169" fontId="0" fillId="6" borderId="0" xfId="1" applyNumberFormat="1" applyFont="1" applyFill="1" applyBorder="1"/>
    <xf numFmtId="10" fontId="0" fillId="6" borderId="38" xfId="1" applyNumberFormat="1" applyFont="1" applyFill="1" applyBorder="1"/>
    <xf numFmtId="169" fontId="0" fillId="6" borderId="38" xfId="1" applyNumberFormat="1" applyFont="1" applyFill="1" applyBorder="1"/>
    <xf numFmtId="10" fontId="0" fillId="6" borderId="54" xfId="1" applyNumberFormat="1" applyFont="1" applyFill="1" applyBorder="1"/>
    <xf numFmtId="169" fontId="0" fillId="6" borderId="54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0" xfId="0" quotePrefix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44" fontId="0" fillId="3" borderId="16" xfId="1" applyFont="1" applyFill="1" applyBorder="1" applyAlignment="1">
      <alignment horizontal="right" indent="1"/>
    </xf>
    <xf numFmtId="44" fontId="0" fillId="0" borderId="16" xfId="1" applyFont="1" applyBorder="1"/>
    <xf numFmtId="0" fontId="0" fillId="0" borderId="16" xfId="0" applyBorder="1" applyAlignment="1">
      <alignment horizontal="center"/>
    </xf>
    <xf numFmtId="44" fontId="0" fillId="0" borderId="23" xfId="1" applyFont="1" applyBorder="1"/>
    <xf numFmtId="0" fontId="0" fillId="0" borderId="23" xfId="0" applyBorder="1" applyAlignment="1">
      <alignment horizontal="center"/>
    </xf>
    <xf numFmtId="44" fontId="0" fillId="3" borderId="17" xfId="1" applyFont="1" applyFill="1" applyBorder="1"/>
    <xf numFmtId="44" fontId="0" fillId="3" borderId="23" xfId="1" applyFont="1" applyFill="1" applyBorder="1" applyAlignment="1">
      <alignment horizontal="right" indent="1"/>
    </xf>
    <xf numFmtId="0" fontId="0" fillId="3" borderId="49" xfId="0" quotePrefix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/>
    </xf>
    <xf numFmtId="0" fontId="0" fillId="3" borderId="54" xfId="0" quotePrefix="1" applyFill="1" applyBorder="1" applyAlignment="1">
      <alignment horizontal="center" vertical="center"/>
    </xf>
    <xf numFmtId="0" fontId="0" fillId="3" borderId="37" xfId="0" quotePrefix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/>
    </xf>
    <xf numFmtId="0" fontId="0" fillId="3" borderId="38" xfId="0" quotePrefix="1" applyFill="1" applyBorder="1" applyAlignment="1">
      <alignment horizontal="center" vertical="center"/>
    </xf>
    <xf numFmtId="0" fontId="0" fillId="3" borderId="34" xfId="0" quotePrefix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quotePrefix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3" borderId="36" xfId="0" quotePrefix="1" applyFill="1" applyBorder="1" applyAlignment="1">
      <alignment horizontal="center" vertical="center"/>
    </xf>
    <xf numFmtId="0" fontId="0" fillId="3" borderId="40" xfId="0" quotePrefix="1" applyFill="1" applyBorder="1" applyAlignment="1">
      <alignment horizontal="center" vertical="center"/>
    </xf>
    <xf numFmtId="0" fontId="0" fillId="3" borderId="51" xfId="0" quotePrefix="1" applyFill="1" applyBorder="1" applyAlignment="1">
      <alignment horizontal="center" vertical="center"/>
    </xf>
    <xf numFmtId="0" fontId="4" fillId="7" borderId="0" xfId="0" applyFont="1" applyFill="1" applyAlignment="1" applyProtection="1">
      <alignment horizontal="center"/>
      <protection locked="0"/>
    </xf>
    <xf numFmtId="0" fontId="4" fillId="8" borderId="29" xfId="0" applyFont="1" applyFill="1" applyBorder="1" applyAlignment="1" applyProtection="1">
      <alignment horizontal="center"/>
      <protection locked="0"/>
    </xf>
    <xf numFmtId="0" fontId="4" fillId="8" borderId="30" xfId="0" applyFont="1" applyFill="1" applyBorder="1" applyAlignment="1" applyProtection="1">
      <alignment horizontal="center"/>
      <protection locked="0"/>
    </xf>
    <xf numFmtId="0" fontId="4" fillId="8" borderId="3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0" fillId="3" borderId="41" xfId="0" quotePrefix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6" xfId="0" quotePrefix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7" xfId="0" quotePrefix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3" xfId="0" quotePrefix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19" xfId="0" quotePrefix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15" xfId="0" quotePrefix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21" xfId="0" quotePrefix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5" fillId="8" borderId="26" xfId="0" applyFont="1" applyFill="1" applyBorder="1" applyAlignment="1" applyProtection="1">
      <alignment horizontal="center"/>
      <protection locked="0"/>
    </xf>
    <xf numFmtId="0" fontId="5" fillId="8" borderId="27" xfId="0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  <protection locked="0"/>
    </xf>
    <xf numFmtId="0" fontId="0" fillId="3" borderId="24" xfId="0" quotePrefix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23" xfId="0" quotePrefix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5" fillId="3" borderId="0" xfId="0" quotePrefix="1" applyFont="1" applyFill="1" applyBorder="1" applyAlignment="1">
      <alignment horizontal="center"/>
    </xf>
    <xf numFmtId="0" fontId="15" fillId="3" borderId="40" xfId="0" quotePrefix="1" applyFont="1" applyFill="1" applyBorder="1" applyAlignment="1">
      <alignment horizontal="center"/>
    </xf>
    <xf numFmtId="0" fontId="15" fillId="3" borderId="54" xfId="0" quotePrefix="1" applyFont="1" applyFill="1" applyBorder="1" applyAlignment="1">
      <alignment horizontal="center"/>
    </xf>
    <xf numFmtId="0" fontId="15" fillId="3" borderId="51" xfId="0" quotePrefix="1" applyFont="1" applyFill="1" applyBorder="1" applyAlignment="1">
      <alignment horizontal="center"/>
    </xf>
    <xf numFmtId="0" fontId="16" fillId="3" borderId="0" xfId="0" quotePrefix="1" applyFont="1" applyFill="1" applyBorder="1" applyAlignment="1">
      <alignment horizontal="center" vertical="center"/>
    </xf>
    <xf numFmtId="0" fontId="16" fillId="3" borderId="40" xfId="0" quotePrefix="1" applyFont="1" applyFill="1" applyBorder="1" applyAlignment="1">
      <alignment horizontal="center" vertical="center"/>
    </xf>
    <xf numFmtId="0" fontId="15" fillId="3" borderId="38" xfId="0" quotePrefix="1" applyFont="1" applyFill="1" applyBorder="1" applyAlignment="1">
      <alignment horizontal="center"/>
    </xf>
    <xf numFmtId="0" fontId="15" fillId="3" borderId="36" xfId="0" quotePrefix="1" applyFont="1" applyFill="1" applyBorder="1" applyAlignment="1">
      <alignment horizontal="center"/>
    </xf>
    <xf numFmtId="0" fontId="4" fillId="3" borderId="35" xfId="0" quotePrefix="1" applyFont="1" applyFill="1" applyBorder="1" applyAlignment="1" applyProtection="1">
      <alignment horizontal="center"/>
      <protection locked="0"/>
    </xf>
    <xf numFmtId="0" fontId="4" fillId="3" borderId="36" xfId="0" applyFont="1" applyFill="1" applyBorder="1" applyAlignment="1" applyProtection="1">
      <alignment horizontal="center"/>
      <protection locked="0"/>
    </xf>
    <xf numFmtId="0" fontId="4" fillId="3" borderId="37" xfId="0" applyFont="1" applyFill="1" applyBorder="1" applyAlignment="1" applyProtection="1">
      <alignment horizontal="center"/>
      <protection locked="0"/>
    </xf>
    <xf numFmtId="0" fontId="4" fillId="3" borderId="38" xfId="0" applyFont="1" applyFill="1" applyBorder="1" applyAlignment="1" applyProtection="1">
      <alignment horizontal="center"/>
      <protection locked="0"/>
    </xf>
    <xf numFmtId="0" fontId="0" fillId="3" borderId="38" xfId="0" quotePrefix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40" xfId="0" applyFont="1" applyFill="1" applyBorder="1" applyAlignment="1" applyProtection="1">
      <alignment horizontal="center"/>
      <protection locked="0"/>
    </xf>
    <xf numFmtId="0" fontId="4" fillId="3" borderId="50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48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0" fillId="3" borderId="11" xfId="0" quotePrefix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5" xfId="0" quotePrefix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57" xfId="0" quotePrefix="1" applyFont="1" applyFill="1" applyBorder="1" applyAlignment="1" applyProtection="1">
      <alignment horizontal="center"/>
      <protection locked="0"/>
    </xf>
    <xf numFmtId="0" fontId="4" fillId="3" borderId="51" xfId="0" applyFont="1" applyFill="1" applyBorder="1" applyAlignment="1" applyProtection="1">
      <alignment horizontal="center"/>
      <protection locked="0"/>
    </xf>
    <xf numFmtId="0" fontId="4" fillId="3" borderId="49" xfId="0" applyFont="1" applyFill="1" applyBorder="1" applyAlignment="1" applyProtection="1">
      <alignment horizontal="center"/>
      <protection locked="0"/>
    </xf>
    <xf numFmtId="0" fontId="4" fillId="3" borderId="54" xfId="0" applyFont="1" applyFill="1" applyBorder="1" applyAlignment="1" applyProtection="1">
      <alignment horizontal="center"/>
      <protection locked="0"/>
    </xf>
    <xf numFmtId="0" fontId="0" fillId="3" borderId="54" xfId="0" quotePrefix="1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12" xfId="0" quotePrefix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7" xfId="0" quotePrefix="1" applyFill="1" applyBorder="1" applyAlignment="1">
      <alignment horizontal="center" vertical="center"/>
    </xf>
    <xf numFmtId="0" fontId="0" fillId="3" borderId="52" xfId="0" quotePrefix="1" applyFill="1" applyBorder="1" applyAlignment="1">
      <alignment horizontal="center" vertical="center"/>
    </xf>
    <xf numFmtId="0" fontId="4" fillId="7" borderId="32" xfId="0" applyFont="1" applyFill="1" applyBorder="1" applyAlignment="1" applyProtection="1">
      <alignment horizontal="center"/>
      <protection locked="0"/>
    </xf>
    <xf numFmtId="0" fontId="4" fillId="9" borderId="29" xfId="0" applyFont="1" applyFill="1" applyBorder="1" applyAlignment="1" applyProtection="1">
      <alignment horizontal="center"/>
      <protection locked="0"/>
    </xf>
    <xf numFmtId="0" fontId="4" fillId="9" borderId="30" xfId="0" applyFont="1" applyFill="1" applyBorder="1" applyAlignment="1" applyProtection="1">
      <alignment horizontal="center"/>
      <protection locked="0"/>
    </xf>
    <xf numFmtId="0" fontId="4" fillId="9" borderId="31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>
      <alignment horizontal="right"/>
    </xf>
    <xf numFmtId="1" fontId="0" fillId="3" borderId="0" xfId="0" quotePrefix="1" applyNumberFormat="1" applyFill="1" applyAlignment="1">
      <alignment horizontal="center" vertical="center"/>
    </xf>
    <xf numFmtId="1" fontId="0" fillId="3" borderId="12" xfId="0" applyNumberFormat="1" applyFill="1" applyBorder="1" applyAlignment="1">
      <alignment horizontal="center" vertical="center"/>
    </xf>
    <xf numFmtId="0" fontId="4" fillId="3" borderId="11" xfId="0" quotePrefix="1" applyFont="1" applyFill="1" applyBorder="1" applyAlignment="1" applyProtection="1">
      <alignment horizontal="center"/>
      <protection locked="0"/>
    </xf>
    <xf numFmtId="0" fontId="4" fillId="3" borderId="4" xfId="0" quotePrefix="1" applyFont="1" applyFill="1" applyBorder="1" applyAlignment="1" applyProtection="1">
      <alignment horizontal="center"/>
      <protection locked="0"/>
    </xf>
    <xf numFmtId="0" fontId="0" fillId="3" borderId="34" xfId="0" quotePrefix="1" applyFill="1" applyBorder="1" applyAlignment="1">
      <alignment horizontal="center"/>
    </xf>
    <xf numFmtId="0" fontId="0" fillId="3" borderId="50" xfId="0" quotePrefix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0" fillId="3" borderId="38" xfId="0" quotePrefix="1" applyNumberFormat="1" applyFill="1" applyBorder="1" applyAlignment="1">
      <alignment horizontal="center" vertical="center"/>
    </xf>
    <xf numFmtId="1" fontId="0" fillId="3" borderId="39" xfId="0" quotePrefix="1" applyNumberFormat="1" applyFill="1" applyBorder="1" applyAlignment="1">
      <alignment horizontal="center" vertical="center"/>
    </xf>
    <xf numFmtId="0" fontId="4" fillId="3" borderId="1" xfId="0" quotePrefix="1" applyFont="1" applyFill="1" applyBorder="1" applyAlignment="1" applyProtection="1">
      <alignment horizontal="center"/>
      <protection locked="0"/>
    </xf>
    <xf numFmtId="0" fontId="4" fillId="3" borderId="56" xfId="0" applyFont="1" applyFill="1" applyBorder="1" applyAlignment="1" applyProtection="1">
      <alignment horizontal="center"/>
      <protection locked="0"/>
    </xf>
    <xf numFmtId="0" fontId="4" fillId="3" borderId="3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" fontId="0" fillId="3" borderId="2" xfId="0" quotePrefix="1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12" xfId="0" quotePrefix="1" applyNumberFormat="1" applyFill="1" applyBorder="1" applyAlignment="1">
      <alignment horizontal="center" vertical="center"/>
    </xf>
    <xf numFmtId="1" fontId="0" fillId="3" borderId="54" xfId="0" quotePrefix="1" applyNumberFormat="1" applyFill="1" applyBorder="1" applyAlignment="1">
      <alignment horizontal="center" vertical="center"/>
    </xf>
    <xf numFmtId="1" fontId="0" fillId="3" borderId="52" xfId="0" quotePrefix="1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" fontId="0" fillId="3" borderId="52" xfId="0" applyNumberFormat="1" applyFill="1" applyBorder="1" applyAlignment="1">
      <alignment horizontal="center" vertical="center"/>
    </xf>
    <xf numFmtId="1" fontId="0" fillId="3" borderId="39" xfId="0" applyNumberFormat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3" borderId="48" xfId="0" quotePrefix="1" applyFill="1" applyBorder="1" applyAlignment="1">
      <alignment horizontal="center" vertical="center"/>
    </xf>
    <xf numFmtId="0" fontId="0" fillId="3" borderId="5" xfId="0" quotePrefix="1" applyFill="1" applyBorder="1" applyAlignment="1">
      <alignment horizontal="center" vertical="center"/>
    </xf>
    <xf numFmtId="0" fontId="0" fillId="3" borderId="6" xfId="0" quotePrefix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39" xfId="0" quotePrefix="1" applyFill="1" applyBorder="1" applyAlignment="1">
      <alignment horizontal="center" vertical="center"/>
    </xf>
    <xf numFmtId="0" fontId="0" fillId="3" borderId="50" xfId="0" quotePrefix="1" applyFill="1" applyBorder="1" applyAlignment="1">
      <alignment horizontal="center" vertical="center"/>
    </xf>
    <xf numFmtId="0" fontId="11" fillId="7" borderId="35" xfId="0" applyFont="1" applyFill="1" applyBorder="1" applyAlignment="1" applyProtection="1">
      <alignment horizontal="center"/>
      <protection locked="0"/>
    </xf>
    <xf numFmtId="0" fontId="11" fillId="7" borderId="36" xfId="0" applyFont="1" applyFill="1" applyBorder="1" applyAlignment="1" applyProtection="1">
      <alignment horizontal="center"/>
      <protection locked="0"/>
    </xf>
    <xf numFmtId="0" fontId="2" fillId="5" borderId="35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11" fillId="7" borderId="11" xfId="0" applyFont="1" applyFill="1" applyBorder="1" applyAlignment="1" applyProtection="1">
      <alignment horizontal="center"/>
      <protection locked="0"/>
    </xf>
    <xf numFmtId="0" fontId="11" fillId="7" borderId="4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1" fillId="7" borderId="57" xfId="0" applyFont="1" applyFill="1" applyBorder="1" applyAlignment="1" applyProtection="1">
      <alignment horizontal="center"/>
      <protection locked="0"/>
    </xf>
    <xf numFmtId="0" fontId="11" fillId="7" borderId="51" xfId="0" applyFont="1" applyFill="1" applyBorder="1" applyAlignment="1" applyProtection="1">
      <alignment horizontal="center"/>
      <protection locked="0"/>
    </xf>
    <xf numFmtId="0" fontId="0" fillId="3" borderId="48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6" xfId="0" quotePrefix="1" applyFill="1" applyBorder="1" applyAlignment="1">
      <alignment horizontal="center" vertical="center"/>
    </xf>
    <xf numFmtId="0" fontId="0" fillId="3" borderId="61" xfId="0" quotePrefix="1" applyFill="1" applyBorder="1" applyAlignment="1">
      <alignment horizontal="center" vertical="center"/>
    </xf>
    <xf numFmtId="0" fontId="0" fillId="3" borderId="62" xfId="0" quotePrefix="1" applyFill="1" applyBorder="1" applyAlignment="1">
      <alignment horizontal="center" vertical="center"/>
    </xf>
    <xf numFmtId="0" fontId="0" fillId="3" borderId="62" xfId="0" applyFill="1" applyBorder="1" applyAlignment="1">
      <alignment horizontal="center"/>
    </xf>
    <xf numFmtId="1" fontId="0" fillId="3" borderId="62" xfId="0" quotePrefix="1" applyNumberFormat="1" applyFill="1" applyBorder="1" applyAlignment="1">
      <alignment horizontal="center" vertical="center"/>
    </xf>
    <xf numFmtId="1" fontId="0" fillId="3" borderId="63" xfId="0" applyNumberFormat="1" applyFill="1" applyBorder="1" applyAlignment="1">
      <alignment horizontal="center" vertical="center"/>
    </xf>
  </cellXfs>
  <cellStyles count="5">
    <cellStyle name="Comma" xfId="3" builtinId="3"/>
    <cellStyle name="Currency" xfId="1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3</xdr:row>
      <xdr:rowOff>0</xdr:rowOff>
    </xdr:from>
    <xdr:to>
      <xdr:col>11</xdr:col>
      <xdr:colOff>571501</xdr:colOff>
      <xdr:row>7</xdr:row>
      <xdr:rowOff>114300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59055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295275</xdr:colOff>
      <xdr:row>62</xdr:row>
      <xdr:rowOff>0</xdr:rowOff>
    </xdr:from>
    <xdr:to>
      <xdr:col>11</xdr:col>
      <xdr:colOff>533401</xdr:colOff>
      <xdr:row>66</xdr:row>
      <xdr:rowOff>114300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021080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295275</xdr:colOff>
      <xdr:row>121</xdr:row>
      <xdr:rowOff>0</xdr:rowOff>
    </xdr:from>
    <xdr:to>
      <xdr:col>11</xdr:col>
      <xdr:colOff>533401</xdr:colOff>
      <xdr:row>125</xdr:row>
      <xdr:rowOff>114300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983105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295275</xdr:colOff>
      <xdr:row>180</xdr:row>
      <xdr:rowOff>0</xdr:rowOff>
    </xdr:from>
    <xdr:to>
      <xdr:col>11</xdr:col>
      <xdr:colOff>533401</xdr:colOff>
      <xdr:row>184</xdr:row>
      <xdr:rowOff>114300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2945130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295275</xdr:colOff>
      <xdr:row>230</xdr:row>
      <xdr:rowOff>0</xdr:rowOff>
    </xdr:from>
    <xdr:to>
      <xdr:col>11</xdr:col>
      <xdr:colOff>533401</xdr:colOff>
      <xdr:row>234</xdr:row>
      <xdr:rowOff>114300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3907155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28575</xdr:colOff>
      <xdr:row>3</xdr:row>
      <xdr:rowOff>19050</xdr:rowOff>
    </xdr:from>
    <xdr:to>
      <xdr:col>5</xdr:col>
      <xdr:colOff>219075</xdr:colOff>
      <xdr:row>7</xdr:row>
      <xdr:rowOff>59870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1F50DD0-6AA2-4458-B59B-29B18CDF5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0960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51</xdr:row>
      <xdr:rowOff>30295</xdr:rowOff>
    </xdr:from>
    <xdr:to>
      <xdr:col>9</xdr:col>
      <xdr:colOff>247650</xdr:colOff>
      <xdr:row>54</xdr:row>
      <xdr:rowOff>183694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9A87EEE-939E-4609-9645-7CBCE2561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8107495"/>
          <a:ext cx="2924175" cy="7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5</xdr:col>
      <xdr:colOff>190500</xdr:colOff>
      <xdr:row>66</xdr:row>
      <xdr:rowOff>40820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342E0A2-3070-4C54-9A06-AA121672C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1080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110</xdr:row>
      <xdr:rowOff>57150</xdr:rowOff>
    </xdr:from>
    <xdr:to>
      <xdr:col>9</xdr:col>
      <xdr:colOff>285750</xdr:colOff>
      <xdr:row>114</xdr:row>
      <xdr:rowOff>20049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F8DDB26-9A8B-4965-943A-0CB6708CE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17754600"/>
          <a:ext cx="2924175" cy="724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5</xdr:col>
      <xdr:colOff>190500</xdr:colOff>
      <xdr:row>125</xdr:row>
      <xdr:rowOff>40820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0126676-9FB2-4A1C-AF51-8BD98C894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3105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5</xdr:col>
      <xdr:colOff>190500</xdr:colOff>
      <xdr:row>184</xdr:row>
      <xdr:rowOff>40820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E4C7743-6B89-4AFD-8EC4-5AB332AD0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45130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5</xdr:col>
      <xdr:colOff>190500</xdr:colOff>
      <xdr:row>234</xdr:row>
      <xdr:rowOff>40820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5BB7FEE-1777-4FA1-8DF1-15DB192B9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7155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169</xdr:row>
      <xdr:rowOff>57150</xdr:rowOff>
    </xdr:from>
    <xdr:to>
      <xdr:col>9</xdr:col>
      <xdr:colOff>219075</xdr:colOff>
      <xdr:row>173</xdr:row>
      <xdr:rowOff>20049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725EF10-EC30-41E5-9752-784F50010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27374850"/>
          <a:ext cx="2924175" cy="724899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219</xdr:row>
      <xdr:rowOff>38100</xdr:rowOff>
    </xdr:from>
    <xdr:to>
      <xdr:col>9</xdr:col>
      <xdr:colOff>247650</xdr:colOff>
      <xdr:row>223</xdr:row>
      <xdr:rowOff>999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0B00D5E-A64C-4754-964F-8196E91B4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36976050"/>
          <a:ext cx="2924175" cy="72489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270</xdr:row>
      <xdr:rowOff>76200</xdr:rowOff>
    </xdr:from>
    <xdr:to>
      <xdr:col>9</xdr:col>
      <xdr:colOff>257175</xdr:colOff>
      <xdr:row>274</xdr:row>
      <xdr:rowOff>39099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36E6708-72A8-4AAC-9A9C-8B612A15E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46777275"/>
          <a:ext cx="2924175" cy="724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3</xdr:row>
      <xdr:rowOff>57150</xdr:rowOff>
    </xdr:from>
    <xdr:to>
      <xdr:col>11</xdr:col>
      <xdr:colOff>639454</xdr:colOff>
      <xdr:row>7</xdr:row>
      <xdr:rowOff>124278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762000"/>
          <a:ext cx="1572904" cy="829128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3</xdr:row>
      <xdr:rowOff>33618</xdr:rowOff>
    </xdr:from>
    <xdr:to>
      <xdr:col>6</xdr:col>
      <xdr:colOff>33618</xdr:colOff>
      <xdr:row>7</xdr:row>
      <xdr:rowOff>168888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4697F2-BB09-4F6B-BD0C-05EC61E62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728383"/>
          <a:ext cx="3619501" cy="897270"/>
        </a:xfrm>
        <a:prstGeom prst="rect">
          <a:avLst/>
        </a:prstGeom>
      </xdr:spPr>
    </xdr:pic>
    <xdr:clientData/>
  </xdr:twoCellAnchor>
  <xdr:twoCellAnchor editAs="oneCell">
    <xdr:from>
      <xdr:col>2</xdr:col>
      <xdr:colOff>582706</xdr:colOff>
      <xdr:row>42</xdr:row>
      <xdr:rowOff>96285</xdr:rowOff>
    </xdr:from>
    <xdr:to>
      <xdr:col>9</xdr:col>
      <xdr:colOff>336176</xdr:colOff>
      <xdr:row>46</xdr:row>
      <xdr:rowOff>23210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E87C4C-FA74-4940-BC6B-915167B84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1" y="6573285"/>
          <a:ext cx="2779059" cy="68892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53</xdr:row>
      <xdr:rowOff>0</xdr:rowOff>
    </xdr:from>
    <xdr:to>
      <xdr:col>11</xdr:col>
      <xdr:colOff>409576</xdr:colOff>
      <xdr:row>57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BED0B6-06E9-4FA3-A7ED-CA5601939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23469600"/>
          <a:ext cx="2676526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5</xdr:col>
      <xdr:colOff>190500</xdr:colOff>
      <xdr:row>57</xdr:row>
      <xdr:rowOff>40820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111900-EB2F-408D-8A4C-D31AE6EEF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69600"/>
          <a:ext cx="3238500" cy="80282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92</xdr:row>
      <xdr:rowOff>57150</xdr:rowOff>
    </xdr:from>
    <xdr:to>
      <xdr:col>9</xdr:col>
      <xdr:colOff>219075</xdr:colOff>
      <xdr:row>96</xdr:row>
      <xdr:rowOff>20049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91519A5-34E3-42CD-B282-56088A306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32727900"/>
          <a:ext cx="2924175" cy="724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876299</xdr:colOff>
      <xdr:row>3</xdr:row>
      <xdr:rowOff>38100</xdr:rowOff>
    </xdr:from>
    <xdr:to>
      <xdr:col>11</xdr:col>
      <xdr:colOff>1914524</xdr:colOff>
      <xdr:row>8</xdr:row>
      <xdr:rowOff>6350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299" y="657225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790574</xdr:colOff>
      <xdr:row>54</xdr:row>
      <xdr:rowOff>38100</xdr:rowOff>
    </xdr:from>
    <xdr:to>
      <xdr:col>11</xdr:col>
      <xdr:colOff>1828799</xdr:colOff>
      <xdr:row>59</xdr:row>
      <xdr:rowOff>6350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4" y="10525125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828674</xdr:colOff>
      <xdr:row>104</xdr:row>
      <xdr:rowOff>19050</xdr:rowOff>
    </xdr:from>
    <xdr:to>
      <xdr:col>11</xdr:col>
      <xdr:colOff>1866899</xdr:colOff>
      <xdr:row>108</xdr:row>
      <xdr:rowOff>187325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4" y="20183475"/>
          <a:ext cx="3762375" cy="930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85725</xdr:colOff>
      <xdr:row>3</xdr:row>
      <xdr:rowOff>38100</xdr:rowOff>
    </xdr:from>
    <xdr:to>
      <xdr:col>5</xdr:col>
      <xdr:colOff>657226</xdr:colOff>
      <xdr:row>7</xdr:row>
      <xdr:rowOff>173370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DA1BAD9-73E8-4E29-9639-4AD6F8948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57225"/>
          <a:ext cx="3619501" cy="8972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5</xdr:col>
      <xdr:colOff>571501</xdr:colOff>
      <xdr:row>58</xdr:row>
      <xdr:rowOff>135270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783BBDD-7996-4FA0-B981-08E7F3B90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87025"/>
          <a:ext cx="3619501" cy="89727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104</xdr:row>
      <xdr:rowOff>19050</xdr:rowOff>
    </xdr:from>
    <xdr:to>
      <xdr:col>5</xdr:col>
      <xdr:colOff>628651</xdr:colOff>
      <xdr:row>108</xdr:row>
      <xdr:rowOff>154320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8D0EAA9-31B1-41D4-A8F8-690C00653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183475"/>
          <a:ext cx="3619501" cy="89727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43</xdr:row>
      <xdr:rowOff>104775</xdr:rowOff>
    </xdr:from>
    <xdr:to>
      <xdr:col>10</xdr:col>
      <xdr:colOff>150159</xdr:colOff>
      <xdr:row>47</xdr:row>
      <xdr:rowOff>31700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B51CD0-ECD0-4709-A588-8910CC94D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8429625"/>
          <a:ext cx="2779059" cy="688925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93</xdr:row>
      <xdr:rowOff>104775</xdr:rowOff>
    </xdr:from>
    <xdr:to>
      <xdr:col>10</xdr:col>
      <xdr:colOff>178734</xdr:colOff>
      <xdr:row>97</xdr:row>
      <xdr:rowOff>31700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1F53FB1-9AB3-41A3-BD19-E3A38A7DC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8107025"/>
          <a:ext cx="2779059" cy="688925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152</xdr:row>
      <xdr:rowOff>76200</xdr:rowOff>
    </xdr:from>
    <xdr:to>
      <xdr:col>10</xdr:col>
      <xdr:colOff>188259</xdr:colOff>
      <xdr:row>156</xdr:row>
      <xdr:rowOff>3125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1598018-B361-44CB-B3C2-506E0739D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29432250"/>
          <a:ext cx="2779059" cy="688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207065</xdr:colOff>
      <xdr:row>3</xdr:row>
      <xdr:rowOff>41413</xdr:rowOff>
    </xdr:from>
    <xdr:to>
      <xdr:col>11</xdr:col>
      <xdr:colOff>595556</xdr:colOff>
      <xdr:row>7</xdr:row>
      <xdr:rowOff>108541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1630" y="646043"/>
          <a:ext cx="3121752" cy="8291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0</xdr:rowOff>
    </xdr:from>
    <xdr:to>
      <xdr:col>5</xdr:col>
      <xdr:colOff>124240</xdr:colOff>
      <xdr:row>7</xdr:row>
      <xdr:rowOff>135270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3FACB3-CDE4-459A-9B7E-00F02E306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4630"/>
          <a:ext cx="3188804" cy="897270"/>
        </a:xfrm>
        <a:prstGeom prst="rect">
          <a:avLst/>
        </a:prstGeom>
      </xdr:spPr>
    </xdr:pic>
    <xdr:clientData/>
  </xdr:twoCellAnchor>
  <xdr:twoCellAnchor editAs="oneCell">
    <xdr:from>
      <xdr:col>3</xdr:col>
      <xdr:colOff>41413</xdr:colOff>
      <xdr:row>53</xdr:row>
      <xdr:rowOff>91109</xdr:rowOff>
    </xdr:from>
    <xdr:to>
      <xdr:col>6</xdr:col>
      <xdr:colOff>700124</xdr:colOff>
      <xdr:row>57</xdr:row>
      <xdr:rowOff>18034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0AD3BF-9311-4B50-8733-34C4797B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0152" y="10253870"/>
          <a:ext cx="2779059" cy="688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265044</xdr:colOff>
      <xdr:row>3</xdr:row>
      <xdr:rowOff>57979</xdr:rowOff>
    </xdr:from>
    <xdr:to>
      <xdr:col>11</xdr:col>
      <xdr:colOff>578991</xdr:colOff>
      <xdr:row>7</xdr:row>
      <xdr:rowOff>125107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9609" y="662609"/>
          <a:ext cx="3047208" cy="829128"/>
        </a:xfrm>
        <a:prstGeom prst="rect">
          <a:avLst/>
        </a:prstGeom>
      </xdr:spPr>
    </xdr:pic>
    <xdr:clientData/>
  </xdr:twoCellAnchor>
  <xdr:twoCellAnchor editAs="oneCell">
    <xdr:from>
      <xdr:col>3</xdr:col>
      <xdr:colOff>8283</xdr:colOff>
      <xdr:row>54</xdr:row>
      <xdr:rowOff>91109</xdr:rowOff>
    </xdr:from>
    <xdr:to>
      <xdr:col>6</xdr:col>
      <xdr:colOff>666994</xdr:colOff>
      <xdr:row>58</xdr:row>
      <xdr:rowOff>18034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2ADEF2-D28A-4841-9CB8-FB3983CD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022" y="11405152"/>
          <a:ext cx="2779059" cy="688925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3</xdr:row>
      <xdr:rowOff>16566</xdr:rowOff>
    </xdr:from>
    <xdr:to>
      <xdr:col>5</xdr:col>
      <xdr:colOff>190500</xdr:colOff>
      <xdr:row>7</xdr:row>
      <xdr:rowOff>151836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464C52-5EE3-42AF-95B4-22072B4A0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621196"/>
          <a:ext cx="3188804" cy="89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L278"/>
  <sheetViews>
    <sheetView tabSelected="1" zoomScaleNormal="100" zoomScaleSheetLayoutView="100" workbookViewId="0">
      <pane ySplit="10" topLeftCell="A143" activePane="bottomLeft" state="frozen"/>
      <selection pane="bottomLeft" activeCell="J156" sqref="J156"/>
    </sheetView>
  </sheetViews>
  <sheetFormatPr defaultColWidth="9.140625" defaultRowHeight="15" x14ac:dyDescent="0.25"/>
  <cols>
    <col min="1" max="6" width="9.140625" style="15"/>
    <col min="7" max="7" width="9.140625" style="15" customWidth="1"/>
    <col min="8" max="9" width="9.140625" style="15" hidden="1" customWidth="1"/>
    <col min="10" max="16384" width="9.140625" style="15"/>
  </cols>
  <sheetData>
    <row r="1" spans="1:12" ht="15" customHeight="1" x14ac:dyDescent="0.25">
      <c r="A1" s="212" t="s">
        <v>602</v>
      </c>
      <c r="B1" s="213"/>
      <c r="C1" s="213"/>
      <c r="D1" s="213"/>
      <c r="E1" s="213"/>
      <c r="F1" s="213"/>
      <c r="G1" s="213"/>
      <c r="H1" s="213"/>
      <c r="I1" s="213"/>
      <c r="J1" s="213"/>
      <c r="K1" s="214" t="s">
        <v>752</v>
      </c>
      <c r="L1" s="215"/>
    </row>
    <row r="2" spans="1:12" ht="15.75" customHeight="1" thickBot="1" x14ac:dyDescent="0.3">
      <c r="A2" s="222" t="s">
        <v>741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1:12" ht="15.75" customHeight="1" thickBot="1" x14ac:dyDescent="0.3">
      <c r="A3" s="225" t="s">
        <v>753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7"/>
    </row>
    <row r="4" spans="1:12" x14ac:dyDescent="0.25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30"/>
    </row>
    <row r="5" spans="1:12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3"/>
    </row>
    <row r="6" spans="1:12" x14ac:dyDescent="0.25">
      <c r="A6" s="231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3"/>
    </row>
    <row r="7" spans="1:12" x14ac:dyDescent="0.25">
      <c r="A7" s="231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3"/>
    </row>
    <row r="8" spans="1:12" ht="15.75" thickBot="1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2" ht="15.75" thickBot="1" x14ac:dyDescent="0.3">
      <c r="A9" s="234" t="s">
        <v>0</v>
      </c>
      <c r="B9" s="235"/>
      <c r="C9" s="238" t="s">
        <v>1</v>
      </c>
      <c r="D9" s="238"/>
      <c r="E9" s="238"/>
      <c r="F9" s="1" t="s">
        <v>96</v>
      </c>
      <c r="G9" s="1" t="s">
        <v>445</v>
      </c>
      <c r="H9" s="1"/>
      <c r="I9" s="1"/>
      <c r="J9" s="1" t="s">
        <v>2</v>
      </c>
      <c r="K9" s="234" t="s">
        <v>3</v>
      </c>
      <c r="L9" s="235"/>
    </row>
    <row r="10" spans="1:12" ht="15.75" thickBot="1" x14ac:dyDescent="0.3">
      <c r="A10" s="236"/>
      <c r="B10" s="237"/>
      <c r="C10" s="239" t="s">
        <v>5</v>
      </c>
      <c r="D10" s="239"/>
      <c r="E10" s="239"/>
      <c r="F10" s="2" t="s">
        <v>97</v>
      </c>
      <c r="G10" s="38">
        <v>0</v>
      </c>
      <c r="H10" s="37"/>
      <c r="I10" s="37"/>
      <c r="J10" s="3" t="s">
        <v>7</v>
      </c>
      <c r="K10" s="236"/>
      <c r="L10" s="237"/>
    </row>
    <row r="11" spans="1:12" ht="15.75" thickBot="1" x14ac:dyDescent="0.3">
      <c r="A11" s="216" t="s">
        <v>98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8"/>
    </row>
    <row r="12" spans="1:12" x14ac:dyDescent="0.25">
      <c r="A12" s="219" t="s">
        <v>12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1"/>
    </row>
    <row r="13" spans="1:12" x14ac:dyDescent="0.25">
      <c r="A13" s="197" t="s">
        <v>754</v>
      </c>
      <c r="B13" s="198"/>
      <c r="C13" s="207" t="s">
        <v>763</v>
      </c>
      <c r="D13" s="199"/>
      <c r="E13" s="208"/>
      <c r="F13" s="7">
        <v>214.41</v>
      </c>
      <c r="G13" s="40">
        <f>F13*$I$16</f>
        <v>214.41</v>
      </c>
      <c r="H13" s="163"/>
      <c r="I13" s="164"/>
      <c r="J13" s="147">
        <v>16</v>
      </c>
      <c r="K13" s="200" t="s">
        <v>849</v>
      </c>
      <c r="L13" s="198"/>
    </row>
    <row r="14" spans="1:12" x14ac:dyDescent="0.25">
      <c r="A14" s="201" t="s">
        <v>755</v>
      </c>
      <c r="B14" s="202"/>
      <c r="C14" s="205" t="s">
        <v>764</v>
      </c>
      <c r="D14" s="203"/>
      <c r="E14" s="206"/>
      <c r="F14" s="10">
        <v>287.07</v>
      </c>
      <c r="G14" s="28">
        <f>F14*$I$16</f>
        <v>287.07</v>
      </c>
      <c r="H14" s="158"/>
      <c r="I14" s="159"/>
      <c r="J14" s="145">
        <v>11</v>
      </c>
      <c r="K14" s="204" t="s">
        <v>850</v>
      </c>
      <c r="L14" s="202"/>
    </row>
    <row r="15" spans="1:12" x14ac:dyDescent="0.25">
      <c r="A15" s="193" t="s">
        <v>756</v>
      </c>
      <c r="B15" s="194"/>
      <c r="C15" s="209" t="s">
        <v>765</v>
      </c>
      <c r="D15" s="195"/>
      <c r="E15" s="210"/>
      <c r="F15" s="11">
        <v>378.89</v>
      </c>
      <c r="G15" s="171">
        <f>F15*$I$16</f>
        <v>378.89</v>
      </c>
      <c r="H15" s="167"/>
      <c r="I15" s="168"/>
      <c r="J15" s="146">
        <v>11</v>
      </c>
      <c r="K15" s="196" t="s">
        <v>851</v>
      </c>
      <c r="L15" s="194"/>
    </row>
    <row r="16" spans="1:12" x14ac:dyDescent="0.25">
      <c r="A16" s="197" t="s">
        <v>99</v>
      </c>
      <c r="B16" s="198"/>
      <c r="C16" s="207" t="s">
        <v>100</v>
      </c>
      <c r="D16" s="199"/>
      <c r="E16" s="208"/>
      <c r="F16" s="7">
        <f>VLOOKUP(A16,Prices!A:B,2,FALSE)</f>
        <v>141.63999999999999</v>
      </c>
      <c r="G16" s="40">
        <f>F16*$I$16</f>
        <v>141.63999999999999</v>
      </c>
      <c r="H16" s="163">
        <f>G10</f>
        <v>0</v>
      </c>
      <c r="I16" s="164">
        <f>1-H16</f>
        <v>1</v>
      </c>
      <c r="J16" s="147">
        <v>16</v>
      </c>
      <c r="K16" s="200" t="s">
        <v>101</v>
      </c>
      <c r="L16" s="198" t="s">
        <v>101</v>
      </c>
    </row>
    <row r="17" spans="1:12" x14ac:dyDescent="0.25">
      <c r="A17" s="201" t="s">
        <v>102</v>
      </c>
      <c r="B17" s="202"/>
      <c r="C17" s="205" t="s">
        <v>103</v>
      </c>
      <c r="D17" s="203"/>
      <c r="E17" s="206"/>
      <c r="F17" s="10">
        <f>VLOOKUP(A17,Prices!A:B,2,FALSE)</f>
        <v>184.01</v>
      </c>
      <c r="G17" s="28">
        <f>F17*$I$16</f>
        <v>184.01</v>
      </c>
      <c r="H17" s="160"/>
      <c r="I17" s="160"/>
      <c r="J17" s="145">
        <v>16</v>
      </c>
      <c r="K17" s="211" t="s">
        <v>104</v>
      </c>
      <c r="L17" s="202" t="s">
        <v>104</v>
      </c>
    </row>
    <row r="18" spans="1:12" x14ac:dyDescent="0.25">
      <c r="A18" s="201" t="s">
        <v>105</v>
      </c>
      <c r="B18" s="202"/>
      <c r="C18" s="205" t="s">
        <v>106</v>
      </c>
      <c r="D18" s="203"/>
      <c r="E18" s="206"/>
      <c r="F18" s="10">
        <f>VLOOKUP(A18,Prices!A:B,2,FALSE)</f>
        <v>206.16</v>
      </c>
      <c r="G18" s="28">
        <f t="shared" ref="G18:G51" si="0">F18*$I$16</f>
        <v>206.16</v>
      </c>
      <c r="H18" s="160"/>
      <c r="I18" s="160"/>
      <c r="J18" s="145">
        <v>16</v>
      </c>
      <c r="K18" s="211" t="s">
        <v>107</v>
      </c>
      <c r="L18" s="202" t="s">
        <v>107</v>
      </c>
    </row>
    <row r="19" spans="1:12" x14ac:dyDescent="0.25">
      <c r="A19" s="201" t="s">
        <v>108</v>
      </c>
      <c r="B19" s="202"/>
      <c r="C19" s="205" t="s">
        <v>109</v>
      </c>
      <c r="D19" s="203"/>
      <c r="E19" s="206"/>
      <c r="F19" s="10">
        <f>VLOOKUP(A19,Prices!A:B,2,FALSE)</f>
        <v>238.19</v>
      </c>
      <c r="G19" s="28">
        <f t="shared" si="0"/>
        <v>238.19</v>
      </c>
      <c r="H19" s="160"/>
      <c r="I19" s="160"/>
      <c r="J19" s="145">
        <v>16</v>
      </c>
      <c r="K19" s="211" t="s">
        <v>110</v>
      </c>
      <c r="L19" s="202" t="s">
        <v>110</v>
      </c>
    </row>
    <row r="20" spans="1:12" x14ac:dyDescent="0.25">
      <c r="A20" s="201" t="s">
        <v>111</v>
      </c>
      <c r="B20" s="202"/>
      <c r="C20" s="205" t="s">
        <v>112</v>
      </c>
      <c r="D20" s="203"/>
      <c r="E20" s="206"/>
      <c r="F20" s="10">
        <f>VLOOKUP(A20,Prices!A:B,2,FALSE)</f>
        <v>276.02999999999997</v>
      </c>
      <c r="G20" s="28">
        <f t="shared" si="0"/>
        <v>276.02999999999997</v>
      </c>
      <c r="H20" s="160"/>
      <c r="I20" s="160"/>
      <c r="J20" s="145">
        <v>11</v>
      </c>
      <c r="K20" s="211" t="s">
        <v>113</v>
      </c>
      <c r="L20" s="202" t="s">
        <v>113</v>
      </c>
    </row>
    <row r="21" spans="1:12" x14ac:dyDescent="0.25">
      <c r="A21" s="201" t="s">
        <v>114</v>
      </c>
      <c r="B21" s="202"/>
      <c r="C21" s="205" t="s">
        <v>115</v>
      </c>
      <c r="D21" s="203"/>
      <c r="E21" s="206"/>
      <c r="F21" s="10">
        <f>VLOOKUP(A21,Prices!A:B,2,FALSE)</f>
        <v>306.62</v>
      </c>
      <c r="G21" s="28">
        <f t="shared" si="0"/>
        <v>306.62</v>
      </c>
      <c r="H21" s="160"/>
      <c r="I21" s="160"/>
      <c r="J21" s="145">
        <v>11</v>
      </c>
      <c r="K21" s="204" t="s">
        <v>116</v>
      </c>
      <c r="L21" s="202" t="s">
        <v>117</v>
      </c>
    </row>
    <row r="22" spans="1:12" x14ac:dyDescent="0.25">
      <c r="A22" s="201" t="s">
        <v>118</v>
      </c>
      <c r="B22" s="202"/>
      <c r="C22" s="205" t="s">
        <v>119</v>
      </c>
      <c r="D22" s="203"/>
      <c r="E22" s="206"/>
      <c r="F22" s="10">
        <f>VLOOKUP(A22,Prices!A:B,2,FALSE)</f>
        <v>339.31</v>
      </c>
      <c r="G22" s="28">
        <f t="shared" si="0"/>
        <v>339.31</v>
      </c>
      <c r="H22" s="160"/>
      <c r="I22" s="160"/>
      <c r="J22" s="145">
        <v>11</v>
      </c>
      <c r="K22" s="204" t="s">
        <v>120</v>
      </c>
      <c r="L22" s="202" t="s">
        <v>116</v>
      </c>
    </row>
    <row r="23" spans="1:12" x14ac:dyDescent="0.25">
      <c r="A23" s="193" t="s">
        <v>121</v>
      </c>
      <c r="B23" s="194"/>
      <c r="C23" s="209" t="s">
        <v>122</v>
      </c>
      <c r="D23" s="195"/>
      <c r="E23" s="210"/>
      <c r="F23" s="11">
        <f>VLOOKUP(A23,Prices!A:B,2,FALSE)</f>
        <v>361.43</v>
      </c>
      <c r="G23" s="171">
        <f t="shared" si="0"/>
        <v>361.43</v>
      </c>
      <c r="H23" s="169"/>
      <c r="I23" s="169"/>
      <c r="J23" s="146">
        <v>11</v>
      </c>
      <c r="K23" s="196" t="s">
        <v>117</v>
      </c>
      <c r="L23" s="194" t="s">
        <v>116</v>
      </c>
    </row>
    <row r="24" spans="1:12" x14ac:dyDescent="0.25">
      <c r="A24" s="197" t="s">
        <v>757</v>
      </c>
      <c r="B24" s="198"/>
      <c r="C24" s="207" t="s">
        <v>766</v>
      </c>
      <c r="D24" s="199"/>
      <c r="E24" s="208"/>
      <c r="F24" s="7">
        <v>243.67</v>
      </c>
      <c r="G24" s="40">
        <f t="shared" si="0"/>
        <v>243.67</v>
      </c>
      <c r="H24" s="163"/>
      <c r="I24" s="164"/>
      <c r="J24" s="147">
        <v>16</v>
      </c>
      <c r="K24" s="200" t="s">
        <v>852</v>
      </c>
      <c r="L24" s="198"/>
    </row>
    <row r="25" spans="1:12" x14ac:dyDescent="0.25">
      <c r="A25" s="201" t="s">
        <v>758</v>
      </c>
      <c r="B25" s="202"/>
      <c r="C25" s="205" t="s">
        <v>767</v>
      </c>
      <c r="D25" s="203"/>
      <c r="E25" s="206"/>
      <c r="F25" s="10">
        <v>326.33999999999997</v>
      </c>
      <c r="G25" s="28">
        <f t="shared" si="0"/>
        <v>326.33999999999997</v>
      </c>
      <c r="H25" s="158"/>
      <c r="I25" s="159"/>
      <c r="J25" s="145">
        <v>11</v>
      </c>
      <c r="K25" s="204" t="s">
        <v>853</v>
      </c>
      <c r="L25" s="202"/>
    </row>
    <row r="26" spans="1:12" x14ac:dyDescent="0.25">
      <c r="A26" s="193" t="s">
        <v>759</v>
      </c>
      <c r="B26" s="194"/>
      <c r="C26" s="209" t="s">
        <v>768</v>
      </c>
      <c r="D26" s="195"/>
      <c r="E26" s="210"/>
      <c r="F26" s="11">
        <v>435.09</v>
      </c>
      <c r="G26" s="171">
        <f t="shared" si="0"/>
        <v>435.09</v>
      </c>
      <c r="H26" s="167"/>
      <c r="I26" s="168"/>
      <c r="J26" s="146">
        <v>11</v>
      </c>
      <c r="K26" s="196" t="s">
        <v>854</v>
      </c>
      <c r="L26" s="194"/>
    </row>
    <row r="27" spans="1:12" x14ac:dyDescent="0.25">
      <c r="A27" s="197" t="s">
        <v>123</v>
      </c>
      <c r="B27" s="240" t="s">
        <v>123</v>
      </c>
      <c r="C27" s="207" t="s">
        <v>124</v>
      </c>
      <c r="D27" s="199" t="s">
        <v>124</v>
      </c>
      <c r="E27" s="208" t="s">
        <v>124</v>
      </c>
      <c r="F27" s="7">
        <f>VLOOKUP(A27,Prices!A:B,2,FALSE)</f>
        <v>162.5</v>
      </c>
      <c r="G27" s="40">
        <f t="shared" si="0"/>
        <v>162.5</v>
      </c>
      <c r="H27" s="170"/>
      <c r="I27" s="170"/>
      <c r="J27" s="147">
        <v>16</v>
      </c>
      <c r="K27" s="200" t="s">
        <v>125</v>
      </c>
      <c r="L27" s="198"/>
    </row>
    <row r="28" spans="1:12" x14ac:dyDescent="0.25">
      <c r="A28" s="201" t="s">
        <v>126</v>
      </c>
      <c r="B28" s="241" t="s">
        <v>126</v>
      </c>
      <c r="C28" s="205" t="s">
        <v>127</v>
      </c>
      <c r="D28" s="203" t="s">
        <v>127</v>
      </c>
      <c r="E28" s="206" t="s">
        <v>127</v>
      </c>
      <c r="F28" s="10">
        <f>VLOOKUP(A28,Prices!A:B,2,FALSE)</f>
        <v>204.92</v>
      </c>
      <c r="G28" s="28">
        <f t="shared" si="0"/>
        <v>204.92</v>
      </c>
      <c r="H28" s="160"/>
      <c r="I28" s="160"/>
      <c r="J28" s="145">
        <v>16</v>
      </c>
      <c r="K28" s="204" t="s">
        <v>128</v>
      </c>
      <c r="L28" s="202"/>
    </row>
    <row r="29" spans="1:12" x14ac:dyDescent="0.25">
      <c r="A29" s="201" t="s">
        <v>129</v>
      </c>
      <c r="B29" s="241" t="s">
        <v>129</v>
      </c>
      <c r="C29" s="205" t="s">
        <v>130</v>
      </c>
      <c r="D29" s="203" t="s">
        <v>130</v>
      </c>
      <c r="E29" s="206" t="s">
        <v>130</v>
      </c>
      <c r="F29" s="10">
        <f>VLOOKUP(A29,Prices!A:B,2,FALSE)</f>
        <v>234.29999999999998</v>
      </c>
      <c r="G29" s="28">
        <f t="shared" si="0"/>
        <v>234.29999999999998</v>
      </c>
      <c r="H29" s="160"/>
      <c r="I29" s="160"/>
      <c r="J29" s="145">
        <v>16</v>
      </c>
      <c r="K29" s="204" t="s">
        <v>131</v>
      </c>
      <c r="L29" s="202"/>
    </row>
    <row r="30" spans="1:12" x14ac:dyDescent="0.25">
      <c r="A30" s="201" t="s">
        <v>132</v>
      </c>
      <c r="B30" s="241" t="s">
        <v>132</v>
      </c>
      <c r="C30" s="205" t="s">
        <v>133</v>
      </c>
      <c r="D30" s="203" t="s">
        <v>133</v>
      </c>
      <c r="E30" s="206" t="s">
        <v>133</v>
      </c>
      <c r="F30" s="10">
        <f>VLOOKUP(A30,Prices!A:B,2,FALSE)</f>
        <v>271.92</v>
      </c>
      <c r="G30" s="28">
        <f t="shared" si="0"/>
        <v>271.92</v>
      </c>
      <c r="H30" s="160"/>
      <c r="I30" s="160"/>
      <c r="J30" s="145">
        <v>16</v>
      </c>
      <c r="K30" s="204" t="s">
        <v>134</v>
      </c>
      <c r="L30" s="202"/>
    </row>
    <row r="31" spans="1:12" x14ac:dyDescent="0.25">
      <c r="A31" s="201" t="s">
        <v>135</v>
      </c>
      <c r="B31" s="241" t="s">
        <v>135</v>
      </c>
      <c r="C31" s="205" t="s">
        <v>136</v>
      </c>
      <c r="D31" s="203" t="s">
        <v>136</v>
      </c>
      <c r="E31" s="206" t="s">
        <v>136</v>
      </c>
      <c r="F31" s="10">
        <f>VLOOKUP(A31,Prices!A:B,2,FALSE)</f>
        <v>313.78999999999996</v>
      </c>
      <c r="G31" s="28">
        <f t="shared" si="0"/>
        <v>313.78999999999996</v>
      </c>
      <c r="H31" s="160"/>
      <c r="I31" s="160"/>
      <c r="J31" s="145">
        <v>11</v>
      </c>
      <c r="K31" s="204" t="s">
        <v>137</v>
      </c>
      <c r="L31" s="202"/>
    </row>
    <row r="32" spans="1:12" x14ac:dyDescent="0.25">
      <c r="A32" s="201" t="s">
        <v>138</v>
      </c>
      <c r="B32" s="241" t="s">
        <v>138</v>
      </c>
      <c r="C32" s="205" t="s">
        <v>139</v>
      </c>
      <c r="D32" s="203" t="s">
        <v>139</v>
      </c>
      <c r="E32" s="206" t="s">
        <v>139</v>
      </c>
      <c r="F32" s="10">
        <f>VLOOKUP(A32,Prices!A:B,2,FALSE)</f>
        <v>354.34</v>
      </c>
      <c r="G32" s="28">
        <f t="shared" si="0"/>
        <v>354.34</v>
      </c>
      <c r="H32" s="160"/>
      <c r="I32" s="160"/>
      <c r="J32" s="145">
        <v>11</v>
      </c>
      <c r="K32" s="204" t="s">
        <v>140</v>
      </c>
      <c r="L32" s="202"/>
    </row>
    <row r="33" spans="1:12" x14ac:dyDescent="0.25">
      <c r="A33" s="201" t="s">
        <v>141</v>
      </c>
      <c r="B33" s="241" t="s">
        <v>141</v>
      </c>
      <c r="C33" s="205" t="s">
        <v>142</v>
      </c>
      <c r="D33" s="203" t="s">
        <v>142</v>
      </c>
      <c r="E33" s="206" t="s">
        <v>142</v>
      </c>
      <c r="F33" s="10">
        <f>VLOOKUP(A33,Prices!A:B,2,FALSE)</f>
        <v>392.76</v>
      </c>
      <c r="G33" s="28">
        <f t="shared" si="0"/>
        <v>392.76</v>
      </c>
      <c r="H33" s="160"/>
      <c r="I33" s="160"/>
      <c r="J33" s="145">
        <v>11</v>
      </c>
      <c r="K33" s="204" t="s">
        <v>143</v>
      </c>
      <c r="L33" s="202"/>
    </row>
    <row r="34" spans="1:12" x14ac:dyDescent="0.25">
      <c r="A34" s="193" t="s">
        <v>144</v>
      </c>
      <c r="B34" s="242" t="s">
        <v>144</v>
      </c>
      <c r="C34" s="209" t="s">
        <v>145</v>
      </c>
      <c r="D34" s="195" t="s">
        <v>145</v>
      </c>
      <c r="E34" s="210" t="s">
        <v>145</v>
      </c>
      <c r="F34" s="11">
        <f>VLOOKUP(A34,Prices!A:B,2,FALSE)</f>
        <v>418.36</v>
      </c>
      <c r="G34" s="171">
        <f t="shared" si="0"/>
        <v>418.36</v>
      </c>
      <c r="H34" s="169"/>
      <c r="I34" s="169"/>
      <c r="J34" s="146">
        <v>11</v>
      </c>
      <c r="K34" s="196" t="s">
        <v>146</v>
      </c>
      <c r="L34" s="194"/>
    </row>
    <row r="35" spans="1:12" x14ac:dyDescent="0.25">
      <c r="A35" s="197" t="s">
        <v>760</v>
      </c>
      <c r="B35" s="198"/>
      <c r="C35" s="207" t="s">
        <v>769</v>
      </c>
      <c r="D35" s="199"/>
      <c r="E35" s="208"/>
      <c r="F35" s="7">
        <v>316.01</v>
      </c>
      <c r="G35" s="40">
        <f t="shared" si="0"/>
        <v>316.01</v>
      </c>
      <c r="H35" s="163"/>
      <c r="I35" s="164"/>
      <c r="J35" s="147">
        <v>16</v>
      </c>
      <c r="K35" s="200" t="s">
        <v>855</v>
      </c>
      <c r="L35" s="198"/>
    </row>
    <row r="36" spans="1:12" x14ac:dyDescent="0.25">
      <c r="A36" s="201" t="s">
        <v>761</v>
      </c>
      <c r="B36" s="202"/>
      <c r="C36" s="205" t="s">
        <v>770</v>
      </c>
      <c r="D36" s="203"/>
      <c r="E36" s="206"/>
      <c r="F36" s="10">
        <v>423.23</v>
      </c>
      <c r="G36" s="28">
        <f t="shared" si="0"/>
        <v>423.23</v>
      </c>
      <c r="H36" s="158"/>
      <c r="I36" s="159"/>
      <c r="J36" s="145">
        <v>11</v>
      </c>
      <c r="K36" s="204" t="s">
        <v>856</v>
      </c>
      <c r="L36" s="202"/>
    </row>
    <row r="37" spans="1:12" x14ac:dyDescent="0.25">
      <c r="A37" s="193" t="s">
        <v>762</v>
      </c>
      <c r="B37" s="194"/>
      <c r="C37" s="209" t="s">
        <v>771</v>
      </c>
      <c r="D37" s="195"/>
      <c r="E37" s="210"/>
      <c r="F37" s="11">
        <v>564.29</v>
      </c>
      <c r="G37" s="171">
        <f t="shared" si="0"/>
        <v>564.29</v>
      </c>
      <c r="H37" s="167"/>
      <c r="I37" s="168"/>
      <c r="J37" s="146">
        <v>11</v>
      </c>
      <c r="K37" s="196" t="s">
        <v>857</v>
      </c>
      <c r="L37" s="194"/>
    </row>
    <row r="38" spans="1:12" x14ac:dyDescent="0.25">
      <c r="A38" s="197" t="s">
        <v>147</v>
      </c>
      <c r="B38" s="240" t="s">
        <v>147</v>
      </c>
      <c r="C38" s="207" t="s">
        <v>148</v>
      </c>
      <c r="D38" s="199" t="s">
        <v>148</v>
      </c>
      <c r="E38" s="208" t="s">
        <v>148</v>
      </c>
      <c r="F38" s="7">
        <f>VLOOKUP(A38,Prices!A:B,2,FALSE)</f>
        <v>210.38</v>
      </c>
      <c r="G38" s="40">
        <f t="shared" si="0"/>
        <v>210.38</v>
      </c>
      <c r="H38" s="170"/>
      <c r="I38" s="170"/>
      <c r="J38" s="147">
        <v>16</v>
      </c>
      <c r="K38" s="200" t="s">
        <v>149</v>
      </c>
      <c r="L38" s="198"/>
    </row>
    <row r="39" spans="1:12" x14ac:dyDescent="0.25">
      <c r="A39" s="201" t="s">
        <v>150</v>
      </c>
      <c r="B39" s="241" t="s">
        <v>150</v>
      </c>
      <c r="C39" s="205" t="s">
        <v>151</v>
      </c>
      <c r="D39" s="203" t="s">
        <v>151</v>
      </c>
      <c r="E39" s="206" t="s">
        <v>151</v>
      </c>
      <c r="F39" s="10">
        <f>VLOOKUP(A39,Prices!A:B,2,FALSE)</f>
        <v>265.77999999999997</v>
      </c>
      <c r="G39" s="28">
        <f t="shared" si="0"/>
        <v>265.77999999999997</v>
      </c>
      <c r="H39" s="160"/>
      <c r="I39" s="160"/>
      <c r="J39" s="145">
        <v>16</v>
      </c>
      <c r="K39" s="204" t="s">
        <v>152</v>
      </c>
      <c r="L39" s="202"/>
    </row>
    <row r="40" spans="1:12" x14ac:dyDescent="0.25">
      <c r="A40" s="201" t="s">
        <v>153</v>
      </c>
      <c r="B40" s="241" t="s">
        <v>153</v>
      </c>
      <c r="C40" s="205" t="s">
        <v>154</v>
      </c>
      <c r="D40" s="203" t="s">
        <v>154</v>
      </c>
      <c r="E40" s="206" t="s">
        <v>154</v>
      </c>
      <c r="F40" s="10">
        <f>VLOOKUP(A40,Prices!A:B,2,FALSE)</f>
        <v>303.86</v>
      </c>
      <c r="G40" s="28">
        <f t="shared" si="0"/>
        <v>303.86</v>
      </c>
      <c r="H40" s="160"/>
      <c r="I40" s="160"/>
      <c r="J40" s="145">
        <v>16</v>
      </c>
      <c r="K40" s="204" t="s">
        <v>155</v>
      </c>
      <c r="L40" s="202"/>
    </row>
    <row r="41" spans="1:12" x14ac:dyDescent="0.25">
      <c r="A41" s="201" t="s">
        <v>156</v>
      </c>
      <c r="B41" s="241" t="s">
        <v>156</v>
      </c>
      <c r="C41" s="205" t="s">
        <v>157</v>
      </c>
      <c r="D41" s="203" t="s">
        <v>157</v>
      </c>
      <c r="E41" s="206" t="s">
        <v>157</v>
      </c>
      <c r="F41" s="10">
        <f>VLOOKUP(A41,Prices!A:B,2,FALSE)</f>
        <v>352.67</v>
      </c>
      <c r="G41" s="28">
        <f t="shared" si="0"/>
        <v>352.67</v>
      </c>
      <c r="H41" s="160"/>
      <c r="I41" s="160"/>
      <c r="J41" s="145">
        <v>16</v>
      </c>
      <c r="K41" s="204" t="s">
        <v>158</v>
      </c>
      <c r="L41" s="202"/>
    </row>
    <row r="42" spans="1:12" x14ac:dyDescent="0.25">
      <c r="A42" s="201" t="s">
        <v>159</v>
      </c>
      <c r="B42" s="241" t="s">
        <v>159</v>
      </c>
      <c r="C42" s="205" t="s">
        <v>160</v>
      </c>
      <c r="D42" s="203" t="s">
        <v>160</v>
      </c>
      <c r="E42" s="206" t="s">
        <v>160</v>
      </c>
      <c r="F42" s="10">
        <f>VLOOKUP(A42,Prices!A:B,2,FALSE)</f>
        <v>406.95</v>
      </c>
      <c r="G42" s="28">
        <f t="shared" si="0"/>
        <v>406.95</v>
      </c>
      <c r="H42" s="160"/>
      <c r="I42" s="160"/>
      <c r="J42" s="145">
        <v>11</v>
      </c>
      <c r="K42" s="204" t="s">
        <v>161</v>
      </c>
      <c r="L42" s="202"/>
    </row>
    <row r="43" spans="1:12" x14ac:dyDescent="0.25">
      <c r="A43" s="201" t="s">
        <v>162</v>
      </c>
      <c r="B43" s="241" t="s">
        <v>162</v>
      </c>
      <c r="C43" s="205" t="s">
        <v>163</v>
      </c>
      <c r="D43" s="203" t="s">
        <v>163</v>
      </c>
      <c r="E43" s="206" t="s">
        <v>163</v>
      </c>
      <c r="F43" s="10">
        <f>VLOOKUP(A43,Prices!A:B,2,FALSE)</f>
        <v>459.57</v>
      </c>
      <c r="G43" s="28">
        <f t="shared" si="0"/>
        <v>459.57</v>
      </c>
      <c r="H43" s="160"/>
      <c r="I43" s="160"/>
      <c r="J43" s="145">
        <v>11</v>
      </c>
      <c r="K43" s="204" t="s">
        <v>164</v>
      </c>
      <c r="L43" s="202"/>
    </row>
    <row r="44" spans="1:12" x14ac:dyDescent="0.25">
      <c r="A44" s="201" t="s">
        <v>165</v>
      </c>
      <c r="B44" s="241" t="s">
        <v>165</v>
      </c>
      <c r="C44" s="205" t="s">
        <v>166</v>
      </c>
      <c r="D44" s="203" t="s">
        <v>166</v>
      </c>
      <c r="E44" s="206" t="s">
        <v>166</v>
      </c>
      <c r="F44" s="10">
        <f>VLOOKUP(A44,Prices!A:B,2,FALSE)</f>
        <v>509.38</v>
      </c>
      <c r="G44" s="28">
        <f t="shared" si="0"/>
        <v>509.38</v>
      </c>
      <c r="H44" s="160"/>
      <c r="I44" s="160"/>
      <c r="J44" s="145">
        <v>11</v>
      </c>
      <c r="K44" s="204" t="s">
        <v>167</v>
      </c>
      <c r="L44" s="202"/>
    </row>
    <row r="45" spans="1:12" x14ac:dyDescent="0.25">
      <c r="A45" s="193" t="s">
        <v>168</v>
      </c>
      <c r="B45" s="242" t="s">
        <v>168</v>
      </c>
      <c r="C45" s="209" t="s">
        <v>169</v>
      </c>
      <c r="D45" s="195" t="s">
        <v>169</v>
      </c>
      <c r="E45" s="210" t="s">
        <v>169</v>
      </c>
      <c r="F45" s="11">
        <f>VLOOKUP(A45,Prices!A:B,2,FALSE)</f>
        <v>542.59</v>
      </c>
      <c r="G45" s="171">
        <f t="shared" si="0"/>
        <v>542.59</v>
      </c>
      <c r="H45" s="169"/>
      <c r="I45" s="169"/>
      <c r="J45" s="146">
        <v>11</v>
      </c>
      <c r="K45" s="196" t="s">
        <v>170</v>
      </c>
      <c r="L45" s="194"/>
    </row>
    <row r="46" spans="1:12" x14ac:dyDescent="0.25">
      <c r="A46" s="197" t="s">
        <v>171</v>
      </c>
      <c r="B46" s="240" t="s">
        <v>171</v>
      </c>
      <c r="C46" s="207" t="s">
        <v>172</v>
      </c>
      <c r="D46" s="199" t="s">
        <v>173</v>
      </c>
      <c r="E46" s="208" t="s">
        <v>173</v>
      </c>
      <c r="F46" s="7">
        <f>VLOOKUP(A46,Prices!A:B,2,FALSE)</f>
        <v>409.03</v>
      </c>
      <c r="G46" s="40">
        <f t="shared" si="0"/>
        <v>409.03</v>
      </c>
      <c r="H46" s="170"/>
      <c r="I46" s="170"/>
      <c r="J46" s="147">
        <v>11</v>
      </c>
      <c r="K46" s="200" t="s">
        <v>174</v>
      </c>
      <c r="L46" s="198"/>
    </row>
    <row r="47" spans="1:12" x14ac:dyDescent="0.25">
      <c r="A47" s="201" t="s">
        <v>175</v>
      </c>
      <c r="B47" s="241" t="s">
        <v>175</v>
      </c>
      <c r="C47" s="205" t="s">
        <v>176</v>
      </c>
      <c r="D47" s="203" t="s">
        <v>177</v>
      </c>
      <c r="E47" s="206" t="s">
        <v>177</v>
      </c>
      <c r="F47" s="10">
        <f>VLOOKUP(A47,Prices!A:B,2,FALSE)</f>
        <v>474.73</v>
      </c>
      <c r="G47" s="28">
        <f t="shared" si="0"/>
        <v>474.73</v>
      </c>
      <c r="H47" s="160"/>
      <c r="I47" s="160"/>
      <c r="J47" s="145">
        <v>11</v>
      </c>
      <c r="K47" s="204" t="s">
        <v>178</v>
      </c>
      <c r="L47" s="202"/>
    </row>
    <row r="48" spans="1:12" x14ac:dyDescent="0.25">
      <c r="A48" s="201" t="s">
        <v>179</v>
      </c>
      <c r="B48" s="241" t="s">
        <v>179</v>
      </c>
      <c r="C48" s="205" t="s">
        <v>180</v>
      </c>
      <c r="D48" s="203" t="s">
        <v>181</v>
      </c>
      <c r="E48" s="206" t="s">
        <v>181</v>
      </c>
      <c r="F48" s="10">
        <f>VLOOKUP(A48,Prices!A:B,2,FALSE)</f>
        <v>547.77</v>
      </c>
      <c r="G48" s="28">
        <f t="shared" si="0"/>
        <v>547.77</v>
      </c>
      <c r="H48" s="160"/>
      <c r="I48" s="160"/>
      <c r="J48" s="145">
        <v>8</v>
      </c>
      <c r="K48" s="204" t="s">
        <v>182</v>
      </c>
      <c r="L48" s="202"/>
    </row>
    <row r="49" spans="1:12" x14ac:dyDescent="0.25">
      <c r="A49" s="201" t="s">
        <v>183</v>
      </c>
      <c r="B49" s="241" t="s">
        <v>183</v>
      </c>
      <c r="C49" s="205" t="s">
        <v>184</v>
      </c>
      <c r="D49" s="203" t="s">
        <v>185</v>
      </c>
      <c r="E49" s="206" t="s">
        <v>185</v>
      </c>
      <c r="F49" s="10">
        <f>VLOOKUP(A49,Prices!A:B,2,FALSE)</f>
        <v>618.39</v>
      </c>
      <c r="G49" s="28">
        <f t="shared" si="0"/>
        <v>618.39</v>
      </c>
      <c r="H49" s="160"/>
      <c r="I49" s="160"/>
      <c r="J49" s="145">
        <v>8</v>
      </c>
      <c r="K49" s="204" t="s">
        <v>186</v>
      </c>
      <c r="L49" s="202"/>
    </row>
    <row r="50" spans="1:12" x14ac:dyDescent="0.25">
      <c r="A50" s="201" t="s">
        <v>187</v>
      </c>
      <c r="B50" s="241" t="s">
        <v>187</v>
      </c>
      <c r="C50" s="205" t="s">
        <v>188</v>
      </c>
      <c r="D50" s="203" t="s">
        <v>189</v>
      </c>
      <c r="E50" s="206" t="s">
        <v>189</v>
      </c>
      <c r="F50" s="10">
        <f>VLOOKUP(A50,Prices!A:B,2,FALSE)</f>
        <v>685.64</v>
      </c>
      <c r="G50" s="28">
        <f t="shared" si="0"/>
        <v>685.64</v>
      </c>
      <c r="H50" s="160"/>
      <c r="I50" s="160"/>
      <c r="J50" s="145">
        <v>6</v>
      </c>
      <c r="K50" s="204" t="s">
        <v>190</v>
      </c>
      <c r="L50" s="202"/>
    </row>
    <row r="51" spans="1:12" x14ac:dyDescent="0.25">
      <c r="A51" s="193" t="s">
        <v>191</v>
      </c>
      <c r="B51" s="242" t="s">
        <v>191</v>
      </c>
      <c r="C51" s="209" t="s">
        <v>192</v>
      </c>
      <c r="D51" s="195" t="s">
        <v>193</v>
      </c>
      <c r="E51" s="210" t="s">
        <v>193</v>
      </c>
      <c r="F51" s="11">
        <f>VLOOKUP(A51,Prices!A:B,2,FALSE)</f>
        <v>736.87</v>
      </c>
      <c r="G51" s="171">
        <f t="shared" si="0"/>
        <v>736.87</v>
      </c>
      <c r="H51" s="169"/>
      <c r="I51" s="169"/>
      <c r="J51" s="146">
        <v>6</v>
      </c>
      <c r="K51" s="196" t="s">
        <v>194</v>
      </c>
      <c r="L51" s="194"/>
    </row>
    <row r="52" spans="1:12" x14ac:dyDescent="0.25">
      <c r="A52" s="243"/>
      <c r="B52" s="248"/>
      <c r="C52" s="248"/>
      <c r="D52" s="248"/>
      <c r="E52" s="248"/>
    </row>
    <row r="53" spans="1:12" x14ac:dyDescent="0.25">
      <c r="A53" s="248"/>
      <c r="B53" s="248"/>
      <c r="C53" s="248"/>
      <c r="D53" s="248"/>
      <c r="E53" s="248"/>
    </row>
    <row r="54" spans="1:12" x14ac:dyDescent="0.25">
      <c r="A54" s="248"/>
      <c r="B54" s="248"/>
      <c r="C54" s="248"/>
      <c r="D54" s="248"/>
      <c r="E54" s="248"/>
    </row>
    <row r="55" spans="1:12" x14ac:dyDescent="0.25">
      <c r="A55" s="248"/>
      <c r="B55" s="248"/>
      <c r="C55" s="248"/>
      <c r="D55" s="248"/>
      <c r="E55" s="248"/>
    </row>
    <row r="56" spans="1:12" x14ac:dyDescent="0.25">
      <c r="A56" s="243" t="s">
        <v>87</v>
      </c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</row>
    <row r="57" spans="1:12" ht="15" customHeight="1" x14ac:dyDescent="0.25">
      <c r="A57" s="243" t="s">
        <v>88</v>
      </c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</row>
    <row r="58" spans="1:12" ht="15.75" customHeight="1" thickBot="1" x14ac:dyDescent="0.3">
      <c r="A58" s="243" t="s">
        <v>89</v>
      </c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</row>
    <row r="59" spans="1:12" ht="15.75" customHeight="1" thickBot="1" x14ac:dyDescent="0.3">
      <c r="A59" s="244" t="s">
        <v>90</v>
      </c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6"/>
    </row>
    <row r="60" spans="1:12" ht="18" x14ac:dyDescent="0.25">
      <c r="A60" s="212" t="s">
        <v>602</v>
      </c>
      <c r="B60" s="213"/>
      <c r="C60" s="213"/>
      <c r="D60" s="213"/>
      <c r="E60" s="213"/>
      <c r="F60" s="213"/>
      <c r="G60" s="213"/>
      <c r="H60" s="213"/>
      <c r="I60" s="213"/>
      <c r="J60" s="213"/>
      <c r="K60" s="213" t="s">
        <v>752</v>
      </c>
      <c r="L60" s="247"/>
    </row>
    <row r="61" spans="1:12" ht="18.75" thickBot="1" x14ac:dyDescent="0.3">
      <c r="A61" s="222" t="s">
        <v>742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4"/>
    </row>
    <row r="62" spans="1:12" ht="18.75" thickBot="1" x14ac:dyDescent="0.3">
      <c r="A62" s="225" t="str">
        <f>A3</f>
        <v>Effective January 17, 2022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7"/>
    </row>
    <row r="63" spans="1:12" x14ac:dyDescent="0.25">
      <c r="A63" s="228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30"/>
    </row>
    <row r="64" spans="1:12" x14ac:dyDescent="0.25">
      <c r="A64" s="231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</row>
    <row r="65" spans="1:12" x14ac:dyDescent="0.25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3"/>
    </row>
    <row r="66" spans="1:12" x14ac:dyDescent="0.25">
      <c r="A66" s="231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3"/>
    </row>
    <row r="67" spans="1:12" ht="15.75" thickBot="1" x14ac:dyDescent="0.3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7"/>
    </row>
    <row r="68" spans="1:12" ht="15.75" thickBot="1" x14ac:dyDescent="0.3">
      <c r="A68" s="234" t="s">
        <v>0</v>
      </c>
      <c r="B68" s="235"/>
      <c r="C68" s="238" t="s">
        <v>1</v>
      </c>
      <c r="D68" s="238"/>
      <c r="E68" s="238"/>
      <c r="F68" s="1" t="s">
        <v>96</v>
      </c>
      <c r="G68" s="1" t="s">
        <v>445</v>
      </c>
      <c r="H68" s="1"/>
      <c r="I68" s="1"/>
      <c r="J68" s="1" t="s">
        <v>2</v>
      </c>
      <c r="K68" s="234" t="s">
        <v>3</v>
      </c>
      <c r="L68" s="235"/>
    </row>
    <row r="69" spans="1:12" ht="15.75" thickBot="1" x14ac:dyDescent="0.3">
      <c r="A69" s="236"/>
      <c r="B69" s="237"/>
      <c r="C69" s="239" t="s">
        <v>5</v>
      </c>
      <c r="D69" s="239"/>
      <c r="E69" s="239"/>
      <c r="F69" s="2" t="s">
        <v>97</v>
      </c>
      <c r="G69" s="38">
        <f>G10</f>
        <v>0</v>
      </c>
      <c r="H69" s="37"/>
      <c r="I69" s="37"/>
      <c r="J69" s="3" t="s">
        <v>7</v>
      </c>
      <c r="K69" s="236"/>
      <c r="L69" s="237"/>
    </row>
    <row r="70" spans="1:12" ht="15.75" thickBot="1" x14ac:dyDescent="0.3">
      <c r="A70" s="216" t="s">
        <v>98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8"/>
    </row>
    <row r="71" spans="1:12" x14ac:dyDescent="0.25">
      <c r="A71" s="249" t="s">
        <v>45</v>
      </c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1"/>
    </row>
    <row r="72" spans="1:12" x14ac:dyDescent="0.25">
      <c r="A72" s="197" t="s">
        <v>772</v>
      </c>
      <c r="B72" s="198"/>
      <c r="C72" s="207" t="s">
        <v>784</v>
      </c>
      <c r="D72" s="199"/>
      <c r="E72" s="208"/>
      <c r="F72" s="161">
        <v>225.92</v>
      </c>
      <c r="G72" s="40">
        <f t="shared" ref="G72:G74" si="1">F72*$I$16</f>
        <v>225.92</v>
      </c>
      <c r="H72" s="163"/>
      <c r="I72" s="164"/>
      <c r="J72" s="147">
        <v>16</v>
      </c>
      <c r="K72" s="200" t="s">
        <v>858</v>
      </c>
      <c r="L72" s="198"/>
    </row>
    <row r="73" spans="1:12" x14ac:dyDescent="0.25">
      <c r="A73" s="201" t="s">
        <v>773</v>
      </c>
      <c r="B73" s="202"/>
      <c r="C73" s="205" t="s">
        <v>785</v>
      </c>
      <c r="D73" s="203"/>
      <c r="E73" s="206"/>
      <c r="F73" s="156">
        <v>312.31</v>
      </c>
      <c r="G73" s="28">
        <f t="shared" si="1"/>
        <v>312.31</v>
      </c>
      <c r="H73" s="158"/>
      <c r="I73" s="159"/>
      <c r="J73" s="145">
        <v>11</v>
      </c>
      <c r="K73" s="204" t="s">
        <v>859</v>
      </c>
      <c r="L73" s="202"/>
    </row>
    <row r="74" spans="1:12" x14ac:dyDescent="0.25">
      <c r="A74" s="193" t="s">
        <v>774</v>
      </c>
      <c r="B74" s="194"/>
      <c r="C74" s="209" t="s">
        <v>786</v>
      </c>
      <c r="D74" s="195"/>
      <c r="E74" s="210"/>
      <c r="F74" s="165">
        <v>405.1</v>
      </c>
      <c r="G74" s="171">
        <f t="shared" si="1"/>
        <v>405.1</v>
      </c>
      <c r="H74" s="167"/>
      <c r="I74" s="168"/>
      <c r="J74" s="146">
        <v>11</v>
      </c>
      <c r="K74" s="196" t="s">
        <v>860</v>
      </c>
      <c r="L74" s="194"/>
    </row>
    <row r="75" spans="1:12" x14ac:dyDescent="0.25">
      <c r="A75" s="197" t="s">
        <v>195</v>
      </c>
      <c r="B75" s="198" t="s">
        <v>195</v>
      </c>
      <c r="C75" s="207" t="s">
        <v>196</v>
      </c>
      <c r="D75" s="199" t="s">
        <v>196</v>
      </c>
      <c r="E75" s="208" t="s">
        <v>196</v>
      </c>
      <c r="F75" s="161">
        <f>VLOOKUP(A75,Prices!A:B,2,FALSE)</f>
        <v>151.19999999999999</v>
      </c>
      <c r="G75" s="40">
        <f t="shared" ref="G75:G110" si="2">F75*$I$16</f>
        <v>151.19999999999999</v>
      </c>
      <c r="H75" s="170"/>
      <c r="I75" s="170"/>
      <c r="J75" s="147">
        <v>16</v>
      </c>
      <c r="K75" s="200" t="s">
        <v>197</v>
      </c>
      <c r="L75" s="198"/>
    </row>
    <row r="76" spans="1:12" x14ac:dyDescent="0.25">
      <c r="A76" s="201" t="s">
        <v>198</v>
      </c>
      <c r="B76" s="202" t="s">
        <v>198</v>
      </c>
      <c r="C76" s="205" t="s">
        <v>199</v>
      </c>
      <c r="D76" s="203" t="s">
        <v>199</v>
      </c>
      <c r="E76" s="206" t="s">
        <v>199</v>
      </c>
      <c r="F76" s="156">
        <f>VLOOKUP(A76,Prices!A:B,2,FALSE)</f>
        <v>189.54999999999998</v>
      </c>
      <c r="G76" s="28">
        <f t="shared" si="2"/>
        <v>189.54999999999998</v>
      </c>
      <c r="H76" s="160"/>
      <c r="I76" s="160"/>
      <c r="J76" s="145">
        <v>16</v>
      </c>
      <c r="K76" s="204" t="s">
        <v>200</v>
      </c>
      <c r="L76" s="202"/>
    </row>
    <row r="77" spans="1:12" x14ac:dyDescent="0.25">
      <c r="A77" s="201" t="s">
        <v>201</v>
      </c>
      <c r="B77" s="202" t="s">
        <v>201</v>
      </c>
      <c r="C77" s="205" t="s">
        <v>202</v>
      </c>
      <c r="D77" s="203" t="s">
        <v>202</v>
      </c>
      <c r="E77" s="206" t="s">
        <v>202</v>
      </c>
      <c r="F77" s="156">
        <f>VLOOKUP(A77,Prices!A:B,2,FALSE)</f>
        <v>217.23</v>
      </c>
      <c r="G77" s="28">
        <f t="shared" si="2"/>
        <v>217.23</v>
      </c>
      <c r="H77" s="160"/>
      <c r="I77" s="160"/>
      <c r="J77" s="145">
        <v>16</v>
      </c>
      <c r="K77" s="204" t="s">
        <v>203</v>
      </c>
      <c r="L77" s="202"/>
    </row>
    <row r="78" spans="1:12" x14ac:dyDescent="0.25">
      <c r="A78" s="201" t="s">
        <v>204</v>
      </c>
      <c r="B78" s="202" t="s">
        <v>204</v>
      </c>
      <c r="C78" s="205" t="s">
        <v>205</v>
      </c>
      <c r="D78" s="203" t="s">
        <v>205</v>
      </c>
      <c r="E78" s="206" t="s">
        <v>205</v>
      </c>
      <c r="F78" s="156">
        <f>VLOOKUP(A78,Prices!A:B,2,FALSE)</f>
        <v>250.91</v>
      </c>
      <c r="G78" s="28">
        <f t="shared" si="2"/>
        <v>250.91</v>
      </c>
      <c r="H78" s="160"/>
      <c r="I78" s="160"/>
      <c r="J78" s="145">
        <v>16</v>
      </c>
      <c r="K78" s="204" t="s">
        <v>206</v>
      </c>
      <c r="L78" s="202"/>
    </row>
    <row r="79" spans="1:12" x14ac:dyDescent="0.25">
      <c r="A79" s="201" t="s">
        <v>207</v>
      </c>
      <c r="B79" s="202" t="s">
        <v>207</v>
      </c>
      <c r="C79" s="205" t="s">
        <v>208</v>
      </c>
      <c r="D79" s="203" t="s">
        <v>208</v>
      </c>
      <c r="E79" s="206" t="s">
        <v>208</v>
      </c>
      <c r="F79" s="156">
        <f>VLOOKUP(A79,Prices!A:B,2,FALSE)</f>
        <v>300.3</v>
      </c>
      <c r="G79" s="28">
        <f t="shared" si="2"/>
        <v>300.3</v>
      </c>
      <c r="H79" s="160"/>
      <c r="I79" s="160"/>
      <c r="J79" s="145">
        <v>11</v>
      </c>
      <c r="K79" s="204" t="s">
        <v>209</v>
      </c>
      <c r="L79" s="202"/>
    </row>
    <row r="80" spans="1:12" x14ac:dyDescent="0.25">
      <c r="A80" s="201" t="s">
        <v>210</v>
      </c>
      <c r="B80" s="202" t="s">
        <v>210</v>
      </c>
      <c r="C80" s="205" t="s">
        <v>211</v>
      </c>
      <c r="D80" s="203" t="s">
        <v>211</v>
      </c>
      <c r="E80" s="206" t="s">
        <v>211</v>
      </c>
      <c r="F80" s="156">
        <f>VLOOKUP(A80,Prices!A:B,2,FALSE)</f>
        <v>337.08</v>
      </c>
      <c r="G80" s="28">
        <f t="shared" si="2"/>
        <v>337.08</v>
      </c>
      <c r="H80" s="160"/>
      <c r="I80" s="160"/>
      <c r="J80" s="145">
        <v>11</v>
      </c>
      <c r="K80" s="204" t="s">
        <v>212</v>
      </c>
      <c r="L80" s="202"/>
    </row>
    <row r="81" spans="1:12" x14ac:dyDescent="0.25">
      <c r="A81" s="201" t="s">
        <v>213</v>
      </c>
      <c r="B81" s="202" t="s">
        <v>213</v>
      </c>
      <c r="C81" s="205" t="s">
        <v>214</v>
      </c>
      <c r="D81" s="203" t="s">
        <v>214</v>
      </c>
      <c r="E81" s="206" t="s">
        <v>214</v>
      </c>
      <c r="F81" s="156">
        <f>VLOOKUP(A81,Prices!A:B,2,FALSE)</f>
        <v>354.23</v>
      </c>
      <c r="G81" s="28">
        <f t="shared" si="2"/>
        <v>354.23</v>
      </c>
      <c r="H81" s="160"/>
      <c r="I81" s="160"/>
      <c r="J81" s="145">
        <v>11</v>
      </c>
      <c r="K81" s="204" t="s">
        <v>215</v>
      </c>
      <c r="L81" s="202"/>
    </row>
    <row r="82" spans="1:12" x14ac:dyDescent="0.25">
      <c r="A82" s="193" t="s">
        <v>216</v>
      </c>
      <c r="B82" s="194" t="s">
        <v>216</v>
      </c>
      <c r="C82" s="209" t="s">
        <v>217</v>
      </c>
      <c r="D82" s="195" t="s">
        <v>217</v>
      </c>
      <c r="E82" s="210" t="s">
        <v>217</v>
      </c>
      <c r="F82" s="165">
        <f>VLOOKUP(A82,Prices!A:B,2,FALSE)</f>
        <v>389.52</v>
      </c>
      <c r="G82" s="171">
        <f t="shared" si="2"/>
        <v>389.52</v>
      </c>
      <c r="H82" s="169"/>
      <c r="I82" s="169"/>
      <c r="J82" s="146">
        <v>11</v>
      </c>
      <c r="K82" s="196" t="s">
        <v>218</v>
      </c>
      <c r="L82" s="194"/>
    </row>
    <row r="83" spans="1:12" x14ac:dyDescent="0.25">
      <c r="A83" s="197" t="s">
        <v>775</v>
      </c>
      <c r="B83" s="198"/>
      <c r="C83" s="207" t="s">
        <v>781</v>
      </c>
      <c r="D83" s="199"/>
      <c r="E83" s="208"/>
      <c r="F83" s="161">
        <v>252.36</v>
      </c>
      <c r="G83" s="40">
        <f t="shared" si="2"/>
        <v>252.36</v>
      </c>
      <c r="H83" s="163"/>
      <c r="I83" s="164"/>
      <c r="J83" s="147">
        <v>16</v>
      </c>
      <c r="K83" s="200" t="s">
        <v>861</v>
      </c>
      <c r="L83" s="198"/>
    </row>
    <row r="84" spans="1:12" x14ac:dyDescent="0.25">
      <c r="A84" s="201" t="s">
        <v>776</v>
      </c>
      <c r="B84" s="202"/>
      <c r="C84" s="205" t="s">
        <v>782</v>
      </c>
      <c r="D84" s="203"/>
      <c r="E84" s="206"/>
      <c r="F84" s="156">
        <v>339.41</v>
      </c>
      <c r="G84" s="28">
        <f t="shared" si="2"/>
        <v>339.41</v>
      </c>
      <c r="H84" s="158"/>
      <c r="I84" s="159"/>
      <c r="J84" s="145">
        <v>11</v>
      </c>
      <c r="K84" s="204" t="s">
        <v>862</v>
      </c>
      <c r="L84" s="202"/>
    </row>
    <row r="85" spans="1:12" x14ac:dyDescent="0.25">
      <c r="A85" s="193" t="s">
        <v>777</v>
      </c>
      <c r="B85" s="194"/>
      <c r="C85" s="209" t="s">
        <v>783</v>
      </c>
      <c r="D85" s="195"/>
      <c r="E85" s="210"/>
      <c r="F85" s="165">
        <v>456.86</v>
      </c>
      <c r="G85" s="171">
        <f t="shared" si="2"/>
        <v>456.86</v>
      </c>
      <c r="H85" s="167"/>
      <c r="I85" s="168"/>
      <c r="J85" s="146">
        <v>11</v>
      </c>
      <c r="K85" s="196" t="s">
        <v>863</v>
      </c>
      <c r="L85" s="194"/>
    </row>
    <row r="86" spans="1:12" x14ac:dyDescent="0.25">
      <c r="A86" s="197" t="s">
        <v>219</v>
      </c>
      <c r="B86" s="198" t="s">
        <v>219</v>
      </c>
      <c r="C86" s="207" t="s">
        <v>220</v>
      </c>
      <c r="D86" s="199" t="s">
        <v>220</v>
      </c>
      <c r="E86" s="208" t="s">
        <v>220</v>
      </c>
      <c r="F86" s="161">
        <f>VLOOKUP(A86,Prices!A:B,2,FALSE)</f>
        <v>175.04</v>
      </c>
      <c r="G86" s="40">
        <f t="shared" si="2"/>
        <v>175.04</v>
      </c>
      <c r="H86" s="170"/>
      <c r="I86" s="170"/>
      <c r="J86" s="147">
        <v>16</v>
      </c>
      <c r="K86" s="200" t="s">
        <v>221</v>
      </c>
      <c r="L86" s="198"/>
    </row>
    <row r="87" spans="1:12" x14ac:dyDescent="0.25">
      <c r="A87" s="201" t="s">
        <v>222</v>
      </c>
      <c r="B87" s="202" t="s">
        <v>222</v>
      </c>
      <c r="C87" s="205" t="s">
        <v>223</v>
      </c>
      <c r="D87" s="203" t="s">
        <v>223</v>
      </c>
      <c r="E87" s="206" t="s">
        <v>223</v>
      </c>
      <c r="F87" s="156">
        <f>VLOOKUP(A87,Prices!A:B,2,FALSE)</f>
        <v>209.2</v>
      </c>
      <c r="G87" s="28">
        <f t="shared" si="2"/>
        <v>209.2</v>
      </c>
      <c r="H87" s="160"/>
      <c r="I87" s="160"/>
      <c r="J87" s="145">
        <v>16</v>
      </c>
      <c r="K87" s="204" t="s">
        <v>224</v>
      </c>
      <c r="L87" s="202"/>
    </row>
    <row r="88" spans="1:12" x14ac:dyDescent="0.25">
      <c r="A88" s="201" t="s">
        <v>225</v>
      </c>
      <c r="B88" s="202" t="s">
        <v>225</v>
      </c>
      <c r="C88" s="205" t="s">
        <v>226</v>
      </c>
      <c r="D88" s="203" t="s">
        <v>226</v>
      </c>
      <c r="E88" s="206" t="s">
        <v>226</v>
      </c>
      <c r="F88" s="156">
        <f>VLOOKUP(A88,Prices!A:B,2,FALSE)</f>
        <v>242.64999999999998</v>
      </c>
      <c r="G88" s="28">
        <f t="shared" si="2"/>
        <v>242.64999999999998</v>
      </c>
      <c r="H88" s="160"/>
      <c r="I88" s="160"/>
      <c r="J88" s="145">
        <v>16</v>
      </c>
      <c r="K88" s="204" t="s">
        <v>227</v>
      </c>
      <c r="L88" s="202"/>
    </row>
    <row r="89" spans="1:12" x14ac:dyDescent="0.25">
      <c r="A89" s="201" t="s">
        <v>228</v>
      </c>
      <c r="B89" s="202" t="s">
        <v>228</v>
      </c>
      <c r="C89" s="205" t="s">
        <v>229</v>
      </c>
      <c r="D89" s="203" t="s">
        <v>229</v>
      </c>
      <c r="E89" s="206" t="s">
        <v>229</v>
      </c>
      <c r="F89" s="156">
        <f>VLOOKUP(A89,Prices!A:B,2,FALSE)</f>
        <v>284.46999999999997</v>
      </c>
      <c r="G89" s="28">
        <f t="shared" si="2"/>
        <v>284.46999999999997</v>
      </c>
      <c r="H89" s="160"/>
      <c r="I89" s="160"/>
      <c r="J89" s="145">
        <v>16</v>
      </c>
      <c r="K89" s="204" t="s">
        <v>230</v>
      </c>
      <c r="L89" s="202"/>
    </row>
    <row r="90" spans="1:12" x14ac:dyDescent="0.25">
      <c r="A90" s="201" t="s">
        <v>231</v>
      </c>
      <c r="B90" s="202" t="s">
        <v>231</v>
      </c>
      <c r="C90" s="205" t="s">
        <v>232</v>
      </c>
      <c r="D90" s="203" t="s">
        <v>232</v>
      </c>
      <c r="E90" s="206" t="s">
        <v>232</v>
      </c>
      <c r="F90" s="156">
        <f>VLOOKUP(A90,Prices!A:B,2,FALSE)</f>
        <v>326.36</v>
      </c>
      <c r="G90" s="28">
        <f t="shared" si="2"/>
        <v>326.36</v>
      </c>
      <c r="H90" s="160"/>
      <c r="I90" s="160"/>
      <c r="J90" s="145">
        <v>11</v>
      </c>
      <c r="K90" s="204" t="s">
        <v>233</v>
      </c>
      <c r="L90" s="202"/>
    </row>
    <row r="91" spans="1:12" x14ac:dyDescent="0.25">
      <c r="A91" s="201" t="s">
        <v>234</v>
      </c>
      <c r="B91" s="202" t="s">
        <v>234</v>
      </c>
      <c r="C91" s="205" t="s">
        <v>235</v>
      </c>
      <c r="D91" s="203" t="s">
        <v>235</v>
      </c>
      <c r="E91" s="206" t="s">
        <v>235</v>
      </c>
      <c r="F91" s="156">
        <f>VLOOKUP(A91,Prices!A:B,2,FALSE)</f>
        <v>368.06</v>
      </c>
      <c r="G91" s="28">
        <f t="shared" si="2"/>
        <v>368.06</v>
      </c>
      <c r="H91" s="160"/>
      <c r="I91" s="160"/>
      <c r="J91" s="145">
        <v>11</v>
      </c>
      <c r="K91" s="204" t="s">
        <v>236</v>
      </c>
      <c r="L91" s="202"/>
    </row>
    <row r="92" spans="1:12" x14ac:dyDescent="0.25">
      <c r="A92" s="201" t="s">
        <v>237</v>
      </c>
      <c r="B92" s="202" t="s">
        <v>237</v>
      </c>
      <c r="C92" s="205" t="s">
        <v>238</v>
      </c>
      <c r="D92" s="203" t="s">
        <v>238</v>
      </c>
      <c r="E92" s="206" t="s">
        <v>238</v>
      </c>
      <c r="F92" s="156">
        <f>VLOOKUP(A92,Prices!A:B,2,FALSE)</f>
        <v>409.82</v>
      </c>
      <c r="G92" s="28">
        <f t="shared" si="2"/>
        <v>409.82</v>
      </c>
      <c r="H92" s="160"/>
      <c r="I92" s="160"/>
      <c r="J92" s="145">
        <v>11</v>
      </c>
      <c r="K92" s="204" t="s">
        <v>239</v>
      </c>
      <c r="L92" s="202"/>
    </row>
    <row r="93" spans="1:12" x14ac:dyDescent="0.25">
      <c r="A93" s="193" t="s">
        <v>240</v>
      </c>
      <c r="B93" s="194" t="s">
        <v>240</v>
      </c>
      <c r="C93" s="209" t="s">
        <v>241</v>
      </c>
      <c r="D93" s="195" t="s">
        <v>241</v>
      </c>
      <c r="E93" s="210" t="s">
        <v>241</v>
      </c>
      <c r="F93" s="165">
        <f>VLOOKUP(A93,Prices!A:B,2,FALSE)</f>
        <v>439.28999999999996</v>
      </c>
      <c r="G93" s="171">
        <f t="shared" si="2"/>
        <v>439.28999999999996</v>
      </c>
      <c r="H93" s="169"/>
      <c r="I93" s="169"/>
      <c r="J93" s="146">
        <v>11</v>
      </c>
      <c r="K93" s="196" t="s">
        <v>242</v>
      </c>
      <c r="L93" s="194"/>
    </row>
    <row r="94" spans="1:12" x14ac:dyDescent="0.25">
      <c r="A94" s="197" t="s">
        <v>778</v>
      </c>
      <c r="B94" s="198"/>
      <c r="C94" s="207" t="s">
        <v>787</v>
      </c>
      <c r="D94" s="199"/>
      <c r="E94" s="208"/>
      <c r="F94" s="161">
        <v>327.27999999999997</v>
      </c>
      <c r="G94" s="40">
        <f t="shared" si="2"/>
        <v>327.27999999999997</v>
      </c>
      <c r="H94" s="163"/>
      <c r="I94" s="164"/>
      <c r="J94" s="147">
        <v>16</v>
      </c>
      <c r="K94" s="200" t="s">
        <v>864</v>
      </c>
      <c r="L94" s="198"/>
    </row>
    <row r="95" spans="1:12" x14ac:dyDescent="0.25">
      <c r="A95" s="201" t="s">
        <v>779</v>
      </c>
      <c r="B95" s="202"/>
      <c r="C95" s="205" t="s">
        <v>788</v>
      </c>
      <c r="D95" s="203"/>
      <c r="E95" s="206"/>
      <c r="F95" s="156">
        <v>440.14</v>
      </c>
      <c r="G95" s="28">
        <f t="shared" si="2"/>
        <v>440.14</v>
      </c>
      <c r="H95" s="158"/>
      <c r="I95" s="159"/>
      <c r="J95" s="145">
        <v>11</v>
      </c>
      <c r="K95" s="204" t="s">
        <v>865</v>
      </c>
      <c r="L95" s="202"/>
    </row>
    <row r="96" spans="1:12" x14ac:dyDescent="0.25">
      <c r="A96" s="193" t="s">
        <v>780</v>
      </c>
      <c r="B96" s="194"/>
      <c r="C96" s="209" t="s">
        <v>789</v>
      </c>
      <c r="D96" s="195"/>
      <c r="E96" s="210"/>
      <c r="F96" s="165">
        <v>592.5</v>
      </c>
      <c r="G96" s="171">
        <f t="shared" si="2"/>
        <v>592.5</v>
      </c>
      <c r="H96" s="167"/>
      <c r="I96" s="168"/>
      <c r="J96" s="146">
        <v>11</v>
      </c>
      <c r="K96" s="196" t="s">
        <v>866</v>
      </c>
      <c r="L96" s="194"/>
    </row>
    <row r="97" spans="1:12" x14ac:dyDescent="0.25">
      <c r="A97" s="197" t="s">
        <v>243</v>
      </c>
      <c r="B97" s="198" t="s">
        <v>243</v>
      </c>
      <c r="C97" s="207" t="s">
        <v>244</v>
      </c>
      <c r="D97" s="199" t="s">
        <v>244</v>
      </c>
      <c r="E97" s="208" t="s">
        <v>244</v>
      </c>
      <c r="F97" s="161">
        <f>VLOOKUP(A97,Prices!A:B,2,FALSE)</f>
        <v>226.98999999999998</v>
      </c>
      <c r="G97" s="40">
        <f t="shared" si="2"/>
        <v>226.98999999999998</v>
      </c>
      <c r="H97" s="170"/>
      <c r="I97" s="170"/>
      <c r="J97" s="147">
        <v>16</v>
      </c>
      <c r="K97" s="200" t="s">
        <v>245</v>
      </c>
      <c r="L97" s="198"/>
    </row>
    <row r="98" spans="1:12" x14ac:dyDescent="0.25">
      <c r="A98" s="201" t="s">
        <v>246</v>
      </c>
      <c r="B98" s="202" t="s">
        <v>246</v>
      </c>
      <c r="C98" s="205" t="s">
        <v>247</v>
      </c>
      <c r="D98" s="203" t="s">
        <v>247</v>
      </c>
      <c r="E98" s="206" t="s">
        <v>247</v>
      </c>
      <c r="F98" s="156">
        <f>VLOOKUP(A98,Prices!A:B,2,FALSE)</f>
        <v>271.27999999999997</v>
      </c>
      <c r="G98" s="28">
        <f t="shared" si="2"/>
        <v>271.27999999999997</v>
      </c>
      <c r="H98" s="160"/>
      <c r="I98" s="160"/>
      <c r="J98" s="145">
        <v>16</v>
      </c>
      <c r="K98" s="204" t="s">
        <v>248</v>
      </c>
      <c r="L98" s="202"/>
    </row>
    <row r="99" spans="1:12" x14ac:dyDescent="0.25">
      <c r="A99" s="201" t="s">
        <v>249</v>
      </c>
      <c r="B99" s="202" t="s">
        <v>249</v>
      </c>
      <c r="C99" s="205" t="s">
        <v>250</v>
      </c>
      <c r="D99" s="203" t="s">
        <v>250</v>
      </c>
      <c r="E99" s="206" t="s">
        <v>250</v>
      </c>
      <c r="F99" s="156">
        <f>VLOOKUP(A99,Prices!A:B,2,FALSE)</f>
        <v>314.69</v>
      </c>
      <c r="G99" s="28">
        <f t="shared" si="2"/>
        <v>314.69</v>
      </c>
      <c r="H99" s="160"/>
      <c r="I99" s="160"/>
      <c r="J99" s="145">
        <v>16</v>
      </c>
      <c r="K99" s="204" t="s">
        <v>251</v>
      </c>
      <c r="L99" s="202"/>
    </row>
    <row r="100" spans="1:12" x14ac:dyDescent="0.25">
      <c r="A100" s="201" t="s">
        <v>252</v>
      </c>
      <c r="B100" s="202" t="s">
        <v>252</v>
      </c>
      <c r="C100" s="205" t="s">
        <v>253</v>
      </c>
      <c r="D100" s="203" t="s">
        <v>253</v>
      </c>
      <c r="E100" s="206" t="s">
        <v>253</v>
      </c>
      <c r="F100" s="156">
        <f>VLOOKUP(A100,Prices!A:B,2,FALSE)</f>
        <v>368.96</v>
      </c>
      <c r="G100" s="28">
        <f t="shared" si="2"/>
        <v>368.96</v>
      </c>
      <c r="H100" s="160"/>
      <c r="I100" s="160"/>
      <c r="J100" s="145">
        <v>16</v>
      </c>
      <c r="K100" s="204" t="s">
        <v>254</v>
      </c>
      <c r="L100" s="202"/>
    </row>
    <row r="101" spans="1:12" x14ac:dyDescent="0.25">
      <c r="A101" s="201" t="s">
        <v>255</v>
      </c>
      <c r="B101" s="202" t="s">
        <v>255</v>
      </c>
      <c r="C101" s="205" t="s">
        <v>256</v>
      </c>
      <c r="D101" s="203" t="s">
        <v>256</v>
      </c>
      <c r="E101" s="206" t="s">
        <v>256</v>
      </c>
      <c r="F101" s="156">
        <f>VLOOKUP(A101,Prices!A:B,2,FALSE)</f>
        <v>423.21</v>
      </c>
      <c r="G101" s="28">
        <f t="shared" si="2"/>
        <v>423.21</v>
      </c>
      <c r="H101" s="160"/>
      <c r="I101" s="160"/>
      <c r="J101" s="145">
        <v>11</v>
      </c>
      <c r="K101" s="204" t="s">
        <v>257</v>
      </c>
      <c r="L101" s="202"/>
    </row>
    <row r="102" spans="1:12" x14ac:dyDescent="0.25">
      <c r="A102" s="201" t="s">
        <v>258</v>
      </c>
      <c r="B102" s="202" t="s">
        <v>258</v>
      </c>
      <c r="C102" s="205" t="s">
        <v>259</v>
      </c>
      <c r="D102" s="203" t="s">
        <v>259</v>
      </c>
      <c r="E102" s="206" t="s">
        <v>259</v>
      </c>
      <c r="F102" s="156">
        <f>VLOOKUP(A102,Prices!A:B,2,FALSE)</f>
        <v>476.14</v>
      </c>
      <c r="G102" s="28">
        <f t="shared" si="2"/>
        <v>476.14</v>
      </c>
      <c r="H102" s="160"/>
      <c r="I102" s="160"/>
      <c r="J102" s="145">
        <v>11</v>
      </c>
      <c r="K102" s="204" t="s">
        <v>260</v>
      </c>
      <c r="L102" s="202"/>
    </row>
    <row r="103" spans="1:12" x14ac:dyDescent="0.25">
      <c r="A103" s="201" t="s">
        <v>261</v>
      </c>
      <c r="B103" s="202" t="s">
        <v>261</v>
      </c>
      <c r="C103" s="205" t="s">
        <v>262</v>
      </c>
      <c r="D103" s="203" t="s">
        <v>262</v>
      </c>
      <c r="E103" s="206" t="s">
        <v>262</v>
      </c>
      <c r="F103" s="156">
        <f>VLOOKUP(A103,Prices!A:B,2,FALSE)</f>
        <v>531.53</v>
      </c>
      <c r="G103" s="28">
        <f t="shared" si="2"/>
        <v>531.53</v>
      </c>
      <c r="H103" s="160"/>
      <c r="I103" s="160"/>
      <c r="J103" s="145">
        <v>11</v>
      </c>
      <c r="K103" s="204" t="s">
        <v>263</v>
      </c>
      <c r="L103" s="202"/>
    </row>
    <row r="104" spans="1:12" x14ac:dyDescent="0.25">
      <c r="A104" s="193" t="s">
        <v>264</v>
      </c>
      <c r="B104" s="194" t="s">
        <v>264</v>
      </c>
      <c r="C104" s="209" t="s">
        <v>265</v>
      </c>
      <c r="D104" s="195" t="s">
        <v>265</v>
      </c>
      <c r="E104" s="210" t="s">
        <v>265</v>
      </c>
      <c r="F104" s="165">
        <f>VLOOKUP(A104,Prices!A:B,2,FALSE)</f>
        <v>569.71</v>
      </c>
      <c r="G104" s="171">
        <f t="shared" si="2"/>
        <v>569.71</v>
      </c>
      <c r="H104" s="169"/>
      <c r="I104" s="169"/>
      <c r="J104" s="146">
        <v>11</v>
      </c>
      <c r="K104" s="196" t="s">
        <v>266</v>
      </c>
      <c r="L104" s="194"/>
    </row>
    <row r="105" spans="1:12" x14ac:dyDescent="0.25">
      <c r="A105" s="197" t="s">
        <v>267</v>
      </c>
      <c r="B105" s="198" t="s">
        <v>267</v>
      </c>
      <c r="C105" s="207" t="s">
        <v>268</v>
      </c>
      <c r="D105" s="199" t="s">
        <v>268</v>
      </c>
      <c r="E105" s="208" t="s">
        <v>268</v>
      </c>
      <c r="F105" s="161">
        <f>VLOOKUP(A105,Prices!A:B,2,FALSE)</f>
        <v>423.64</v>
      </c>
      <c r="G105" s="40">
        <f t="shared" si="2"/>
        <v>423.64</v>
      </c>
      <c r="H105" s="170"/>
      <c r="I105" s="170"/>
      <c r="J105" s="147">
        <v>11</v>
      </c>
      <c r="K105" s="200" t="s">
        <v>269</v>
      </c>
      <c r="L105" s="198"/>
    </row>
    <row r="106" spans="1:12" x14ac:dyDescent="0.25">
      <c r="A106" s="201" t="s">
        <v>270</v>
      </c>
      <c r="B106" s="202" t="s">
        <v>270</v>
      </c>
      <c r="C106" s="205" t="s">
        <v>271</v>
      </c>
      <c r="D106" s="203" t="s">
        <v>271</v>
      </c>
      <c r="E106" s="206" t="s">
        <v>271</v>
      </c>
      <c r="F106" s="156">
        <f>VLOOKUP(A106,Prices!A:B,2,FALSE)</f>
        <v>496.64</v>
      </c>
      <c r="G106" s="28">
        <f t="shared" si="2"/>
        <v>496.64</v>
      </c>
      <c r="H106" s="160"/>
      <c r="I106" s="160"/>
      <c r="J106" s="145">
        <v>11</v>
      </c>
      <c r="K106" s="204" t="s">
        <v>272</v>
      </c>
      <c r="L106" s="202"/>
    </row>
    <row r="107" spans="1:12" ht="15" customHeight="1" x14ac:dyDescent="0.25">
      <c r="A107" s="201" t="s">
        <v>273</v>
      </c>
      <c r="B107" s="202" t="s">
        <v>273</v>
      </c>
      <c r="C107" s="205" t="s">
        <v>274</v>
      </c>
      <c r="D107" s="203" t="s">
        <v>274</v>
      </c>
      <c r="E107" s="206" t="s">
        <v>274</v>
      </c>
      <c r="F107" s="156">
        <f>VLOOKUP(A107,Prices!A:B,2,FALSE)</f>
        <v>569.67999999999995</v>
      </c>
      <c r="G107" s="28">
        <f t="shared" si="2"/>
        <v>569.67999999999995</v>
      </c>
      <c r="H107" s="160"/>
      <c r="I107" s="160"/>
      <c r="J107" s="145">
        <v>6</v>
      </c>
      <c r="K107" s="204" t="s">
        <v>275</v>
      </c>
      <c r="L107" s="202"/>
    </row>
    <row r="108" spans="1:12" ht="15.75" customHeight="1" x14ac:dyDescent="0.25">
      <c r="A108" s="201" t="s">
        <v>276</v>
      </c>
      <c r="B108" s="202" t="s">
        <v>276</v>
      </c>
      <c r="C108" s="205" t="s">
        <v>277</v>
      </c>
      <c r="D108" s="203" t="s">
        <v>277</v>
      </c>
      <c r="E108" s="206" t="s">
        <v>277</v>
      </c>
      <c r="F108" s="156">
        <f>VLOOKUP(A108,Prices!A:B,2,FALSE)</f>
        <v>640.91</v>
      </c>
      <c r="G108" s="28">
        <f t="shared" si="2"/>
        <v>640.91</v>
      </c>
      <c r="H108" s="160"/>
      <c r="I108" s="160"/>
      <c r="J108" s="145">
        <v>6</v>
      </c>
      <c r="K108" s="204" t="s">
        <v>278</v>
      </c>
      <c r="L108" s="202"/>
    </row>
    <row r="109" spans="1:12" ht="15.75" customHeight="1" x14ac:dyDescent="0.25">
      <c r="A109" s="201" t="s">
        <v>279</v>
      </c>
      <c r="B109" s="202" t="s">
        <v>279</v>
      </c>
      <c r="C109" s="205" t="s">
        <v>280</v>
      </c>
      <c r="D109" s="203" t="s">
        <v>280</v>
      </c>
      <c r="E109" s="206" t="s">
        <v>280</v>
      </c>
      <c r="F109" s="156">
        <f>VLOOKUP(A109,Prices!A:B,2,FALSE)</f>
        <v>715.43999999999994</v>
      </c>
      <c r="G109" s="28">
        <f t="shared" si="2"/>
        <v>715.43999999999994</v>
      </c>
      <c r="H109" s="160"/>
      <c r="I109" s="160"/>
      <c r="J109" s="145">
        <v>6</v>
      </c>
      <c r="K109" s="204" t="s">
        <v>281</v>
      </c>
      <c r="L109" s="202"/>
    </row>
    <row r="110" spans="1:12" x14ac:dyDescent="0.25">
      <c r="A110" s="193" t="s">
        <v>282</v>
      </c>
      <c r="B110" s="194" t="s">
        <v>282</v>
      </c>
      <c r="C110" s="209" t="s">
        <v>283</v>
      </c>
      <c r="D110" s="195" t="s">
        <v>283</v>
      </c>
      <c r="E110" s="210" t="s">
        <v>283</v>
      </c>
      <c r="F110" s="165">
        <f>VLOOKUP(A110,Prices!A:B,2,FALSE)</f>
        <v>766.88</v>
      </c>
      <c r="G110" s="171">
        <f t="shared" si="2"/>
        <v>766.88</v>
      </c>
      <c r="H110" s="169"/>
      <c r="I110" s="169"/>
      <c r="J110" s="146">
        <v>6</v>
      </c>
      <c r="K110" s="196" t="s">
        <v>284</v>
      </c>
      <c r="L110" s="194"/>
    </row>
    <row r="111" spans="1:12" x14ac:dyDescent="0.25">
      <c r="A111" s="243"/>
      <c r="B111" s="248"/>
      <c r="C111" s="248"/>
      <c r="D111" s="248"/>
      <c r="E111" s="248"/>
    </row>
    <row r="112" spans="1:12" x14ac:dyDescent="0.25">
      <c r="A112" s="248"/>
      <c r="B112" s="248"/>
      <c r="C112" s="248"/>
      <c r="D112" s="248"/>
      <c r="E112" s="248"/>
    </row>
    <row r="113" spans="1:12" x14ac:dyDescent="0.25">
      <c r="A113" s="248"/>
      <c r="B113" s="248"/>
      <c r="C113" s="248"/>
      <c r="D113" s="248"/>
      <c r="E113" s="248"/>
    </row>
    <row r="114" spans="1:12" x14ac:dyDescent="0.25">
      <c r="A114" s="248"/>
      <c r="B114" s="248"/>
      <c r="C114" s="248"/>
      <c r="D114" s="248"/>
      <c r="E114" s="248"/>
    </row>
    <row r="115" spans="1:12" x14ac:dyDescent="0.25">
      <c r="A115" s="243" t="s">
        <v>87</v>
      </c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</row>
    <row r="116" spans="1:12" x14ac:dyDescent="0.25">
      <c r="A116" s="243" t="s">
        <v>88</v>
      </c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</row>
    <row r="117" spans="1:12" ht="15.75" thickBot="1" x14ac:dyDescent="0.3">
      <c r="A117" s="243" t="s">
        <v>89</v>
      </c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</row>
    <row r="118" spans="1:12" ht="15.75" thickBot="1" x14ac:dyDescent="0.3">
      <c r="A118" s="244" t="s">
        <v>90</v>
      </c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6"/>
    </row>
    <row r="119" spans="1:12" ht="18" x14ac:dyDescent="0.25">
      <c r="A119" s="212" t="s">
        <v>602</v>
      </c>
      <c r="B119" s="213"/>
      <c r="C119" s="213"/>
      <c r="D119" s="213"/>
      <c r="E119" s="213"/>
      <c r="F119" s="213"/>
      <c r="G119" s="213"/>
      <c r="H119" s="213"/>
      <c r="I119" s="213"/>
      <c r="J119" s="213"/>
      <c r="K119" s="213" t="s">
        <v>752</v>
      </c>
      <c r="L119" s="247"/>
    </row>
    <row r="120" spans="1:12" ht="18.75" thickBot="1" x14ac:dyDescent="0.3">
      <c r="A120" s="222" t="s">
        <v>743</v>
      </c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4"/>
    </row>
    <row r="121" spans="1:12" ht="18.75" thickBot="1" x14ac:dyDescent="0.3">
      <c r="A121" s="225" t="str">
        <f>A3</f>
        <v>Effective January 17, 2022</v>
      </c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27"/>
    </row>
    <row r="122" spans="1:12" x14ac:dyDescent="0.25">
      <c r="A122" s="228"/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30"/>
    </row>
    <row r="123" spans="1:12" x14ac:dyDescent="0.25">
      <c r="A123" s="231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3"/>
    </row>
    <row r="124" spans="1:12" x14ac:dyDescent="0.25">
      <c r="A124" s="231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3"/>
    </row>
    <row r="125" spans="1:12" x14ac:dyDescent="0.25">
      <c r="A125" s="231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3"/>
    </row>
    <row r="126" spans="1:12" ht="15.75" thickBot="1" x14ac:dyDescent="0.3">
      <c r="A126" s="2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7"/>
    </row>
    <row r="127" spans="1:12" ht="15.75" thickBot="1" x14ac:dyDescent="0.3">
      <c r="A127" s="234" t="s">
        <v>0</v>
      </c>
      <c r="B127" s="235"/>
      <c r="C127" s="238" t="s">
        <v>1</v>
      </c>
      <c r="D127" s="238"/>
      <c r="E127" s="238"/>
      <c r="F127" s="1" t="s">
        <v>96</v>
      </c>
      <c r="G127" s="1" t="s">
        <v>445</v>
      </c>
      <c r="H127" s="1"/>
      <c r="I127" s="1"/>
      <c r="J127" s="1" t="s">
        <v>2</v>
      </c>
      <c r="K127" s="234" t="s">
        <v>3</v>
      </c>
      <c r="L127" s="235"/>
    </row>
    <row r="128" spans="1:12" ht="15.75" thickBot="1" x14ac:dyDescent="0.3">
      <c r="A128" s="236"/>
      <c r="B128" s="237"/>
      <c r="C128" s="239" t="s">
        <v>5</v>
      </c>
      <c r="D128" s="239"/>
      <c r="E128" s="239"/>
      <c r="F128" s="2" t="s">
        <v>97</v>
      </c>
      <c r="G128" s="38">
        <f>G69</f>
        <v>0</v>
      </c>
      <c r="H128" s="37"/>
      <c r="I128" s="37"/>
      <c r="J128" s="3" t="s">
        <v>7</v>
      </c>
      <c r="K128" s="236"/>
      <c r="L128" s="237"/>
    </row>
    <row r="129" spans="1:12" ht="15.75" thickBot="1" x14ac:dyDescent="0.3">
      <c r="A129" s="252" t="s">
        <v>98</v>
      </c>
      <c r="B129" s="217"/>
      <c r="C129" s="217"/>
      <c r="D129" s="217"/>
      <c r="E129" s="217"/>
      <c r="F129" s="217"/>
      <c r="G129" s="217"/>
      <c r="H129" s="217"/>
      <c r="I129" s="217"/>
      <c r="J129" s="217"/>
      <c r="K129" s="217"/>
      <c r="L129" s="253"/>
    </row>
    <row r="130" spans="1:12" x14ac:dyDescent="0.25">
      <c r="A130" s="254" t="s">
        <v>285</v>
      </c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5"/>
    </row>
    <row r="131" spans="1:12" x14ac:dyDescent="0.25">
      <c r="A131" s="197" t="s">
        <v>799</v>
      </c>
      <c r="B131" s="198"/>
      <c r="C131" s="199" t="s">
        <v>793</v>
      </c>
      <c r="D131" s="199"/>
      <c r="E131" s="199"/>
      <c r="F131" s="7">
        <v>241.94</v>
      </c>
      <c r="G131" s="162">
        <f t="shared" ref="G131:G133" si="3">F131*$I$16</f>
        <v>241.94</v>
      </c>
      <c r="H131" s="163"/>
      <c r="I131" s="164"/>
      <c r="J131" s="147">
        <v>16</v>
      </c>
      <c r="K131" s="200" t="s">
        <v>867</v>
      </c>
      <c r="L131" s="198"/>
    </row>
    <row r="132" spans="1:12" x14ac:dyDescent="0.25">
      <c r="A132" s="201" t="s">
        <v>800</v>
      </c>
      <c r="B132" s="202"/>
      <c r="C132" s="203" t="s">
        <v>794</v>
      </c>
      <c r="D132" s="203"/>
      <c r="E132" s="203"/>
      <c r="F132" s="10">
        <v>326.13</v>
      </c>
      <c r="G132" s="157">
        <f t="shared" si="3"/>
        <v>326.13</v>
      </c>
      <c r="H132" s="158"/>
      <c r="I132" s="159"/>
      <c r="J132" s="145">
        <v>11</v>
      </c>
      <c r="K132" s="204" t="s">
        <v>868</v>
      </c>
      <c r="L132" s="202"/>
    </row>
    <row r="133" spans="1:12" x14ac:dyDescent="0.25">
      <c r="A133" s="193" t="s">
        <v>801</v>
      </c>
      <c r="B133" s="194"/>
      <c r="C133" s="195" t="s">
        <v>795</v>
      </c>
      <c r="D133" s="195"/>
      <c r="E133" s="195"/>
      <c r="F133" s="11">
        <v>433.87</v>
      </c>
      <c r="G133" s="166">
        <f t="shared" si="3"/>
        <v>433.87</v>
      </c>
      <c r="H133" s="167"/>
      <c r="I133" s="168"/>
      <c r="J133" s="146">
        <v>11</v>
      </c>
      <c r="K133" s="196" t="s">
        <v>869</v>
      </c>
      <c r="L133" s="194"/>
    </row>
    <row r="134" spans="1:12" x14ac:dyDescent="0.25">
      <c r="A134" s="197" t="s">
        <v>286</v>
      </c>
      <c r="B134" s="198" t="s">
        <v>286</v>
      </c>
      <c r="C134" s="199" t="s">
        <v>287</v>
      </c>
      <c r="D134" s="199" t="s">
        <v>287</v>
      </c>
      <c r="E134" s="199" t="s">
        <v>287</v>
      </c>
      <c r="F134" s="7">
        <f>VLOOKUP(A134,Prices!A:B,2,FALSE)</f>
        <v>162.29</v>
      </c>
      <c r="G134" s="162">
        <f t="shared" ref="G134:G169" si="4">F134*$I$16</f>
        <v>162.29</v>
      </c>
      <c r="H134" s="170"/>
      <c r="I134" s="170"/>
      <c r="J134" s="147">
        <v>11</v>
      </c>
      <c r="K134" s="200" t="s">
        <v>288</v>
      </c>
      <c r="L134" s="198"/>
    </row>
    <row r="135" spans="1:12" x14ac:dyDescent="0.25">
      <c r="A135" s="201" t="s">
        <v>289</v>
      </c>
      <c r="B135" s="202" t="s">
        <v>289</v>
      </c>
      <c r="C135" s="203" t="s">
        <v>290</v>
      </c>
      <c r="D135" s="203" t="s">
        <v>290</v>
      </c>
      <c r="E135" s="203" t="s">
        <v>290</v>
      </c>
      <c r="F135" s="10">
        <f>VLOOKUP(A135,Prices!A:B,2,FALSE)</f>
        <v>199.03</v>
      </c>
      <c r="G135" s="157">
        <f t="shared" si="4"/>
        <v>199.03</v>
      </c>
      <c r="H135" s="160"/>
      <c r="I135" s="160"/>
      <c r="J135" s="145">
        <v>11</v>
      </c>
      <c r="K135" s="204" t="s">
        <v>291</v>
      </c>
      <c r="L135" s="202"/>
    </row>
    <row r="136" spans="1:12" x14ac:dyDescent="0.25">
      <c r="A136" s="201" t="s">
        <v>292</v>
      </c>
      <c r="B136" s="202" t="s">
        <v>292</v>
      </c>
      <c r="C136" s="203" t="s">
        <v>293</v>
      </c>
      <c r="D136" s="203" t="s">
        <v>293</v>
      </c>
      <c r="E136" s="203" t="s">
        <v>293</v>
      </c>
      <c r="F136" s="10">
        <f>VLOOKUP(A136,Prices!A:B,2,FALSE)</f>
        <v>232.63</v>
      </c>
      <c r="G136" s="157">
        <f t="shared" si="4"/>
        <v>232.63</v>
      </c>
      <c r="H136" s="160"/>
      <c r="I136" s="160"/>
      <c r="J136" s="145">
        <v>11</v>
      </c>
      <c r="K136" s="204" t="s">
        <v>294</v>
      </c>
      <c r="L136" s="202"/>
    </row>
    <row r="137" spans="1:12" x14ac:dyDescent="0.25">
      <c r="A137" s="201" t="s">
        <v>295</v>
      </c>
      <c r="B137" s="202" t="s">
        <v>295</v>
      </c>
      <c r="C137" s="203" t="s">
        <v>296</v>
      </c>
      <c r="D137" s="203" t="s">
        <v>296</v>
      </c>
      <c r="E137" s="203" t="s">
        <v>296</v>
      </c>
      <c r="F137" s="10">
        <f>VLOOKUP(A137,Prices!A:B,2,FALSE)</f>
        <v>268.77</v>
      </c>
      <c r="G137" s="157">
        <f t="shared" si="4"/>
        <v>268.77</v>
      </c>
      <c r="H137" s="160"/>
      <c r="I137" s="160"/>
      <c r="J137" s="145">
        <v>11</v>
      </c>
      <c r="K137" s="204" t="s">
        <v>297</v>
      </c>
      <c r="L137" s="202"/>
    </row>
    <row r="138" spans="1:12" x14ac:dyDescent="0.25">
      <c r="A138" s="201" t="s">
        <v>298</v>
      </c>
      <c r="B138" s="202" t="s">
        <v>298</v>
      </c>
      <c r="C138" s="203" t="s">
        <v>299</v>
      </c>
      <c r="D138" s="203" t="s">
        <v>299</v>
      </c>
      <c r="E138" s="203" t="s">
        <v>299</v>
      </c>
      <c r="F138" s="10">
        <f>VLOOKUP(A138,Prices!A:B,2,FALSE)</f>
        <v>313.58999999999997</v>
      </c>
      <c r="G138" s="157">
        <f t="shared" si="4"/>
        <v>313.58999999999997</v>
      </c>
      <c r="H138" s="160"/>
      <c r="I138" s="160"/>
      <c r="J138" s="145">
        <v>8</v>
      </c>
      <c r="K138" s="204" t="s">
        <v>300</v>
      </c>
      <c r="L138" s="202"/>
    </row>
    <row r="139" spans="1:12" x14ac:dyDescent="0.25">
      <c r="A139" s="201" t="s">
        <v>301</v>
      </c>
      <c r="B139" s="202" t="s">
        <v>301</v>
      </c>
      <c r="C139" s="203" t="s">
        <v>302</v>
      </c>
      <c r="D139" s="203" t="s">
        <v>302</v>
      </c>
      <c r="E139" s="203" t="s">
        <v>302</v>
      </c>
      <c r="F139" s="10">
        <f>VLOOKUP(A139,Prices!A:B,2,FALSE)</f>
        <v>353.71</v>
      </c>
      <c r="G139" s="157">
        <f t="shared" si="4"/>
        <v>353.71</v>
      </c>
      <c r="H139" s="160"/>
      <c r="I139" s="160"/>
      <c r="J139" s="145">
        <v>8</v>
      </c>
      <c r="K139" s="204" t="s">
        <v>303</v>
      </c>
      <c r="L139" s="202"/>
    </row>
    <row r="140" spans="1:12" x14ac:dyDescent="0.25">
      <c r="A140" s="201" t="s">
        <v>304</v>
      </c>
      <c r="B140" s="202" t="s">
        <v>304</v>
      </c>
      <c r="C140" s="203" t="s">
        <v>305</v>
      </c>
      <c r="D140" s="203" t="s">
        <v>305</v>
      </c>
      <c r="E140" s="203" t="s">
        <v>305</v>
      </c>
      <c r="F140" s="10">
        <f>VLOOKUP(A140,Prices!A:B,2,FALSE)</f>
        <v>368.96</v>
      </c>
      <c r="G140" s="157">
        <f t="shared" si="4"/>
        <v>368.96</v>
      </c>
      <c r="H140" s="160"/>
      <c r="I140" s="160"/>
      <c r="J140" s="145">
        <v>8</v>
      </c>
      <c r="K140" s="204" t="s">
        <v>306</v>
      </c>
      <c r="L140" s="202"/>
    </row>
    <row r="141" spans="1:12" x14ac:dyDescent="0.25">
      <c r="A141" s="193" t="s">
        <v>307</v>
      </c>
      <c r="B141" s="194" t="s">
        <v>307</v>
      </c>
      <c r="C141" s="195" t="s">
        <v>308</v>
      </c>
      <c r="D141" s="195" t="s">
        <v>308</v>
      </c>
      <c r="E141" s="195" t="s">
        <v>308</v>
      </c>
      <c r="F141" s="11">
        <f>VLOOKUP(A141,Prices!A:B,2,FALSE)</f>
        <v>417.18</v>
      </c>
      <c r="G141" s="166">
        <f t="shared" si="4"/>
        <v>417.18</v>
      </c>
      <c r="H141" s="169"/>
      <c r="I141" s="169"/>
      <c r="J141" s="146">
        <v>8</v>
      </c>
      <c r="K141" s="196" t="s">
        <v>309</v>
      </c>
      <c r="L141" s="194"/>
    </row>
    <row r="142" spans="1:12" x14ac:dyDescent="0.25">
      <c r="A142" s="197" t="s">
        <v>802</v>
      </c>
      <c r="B142" s="198"/>
      <c r="C142" s="199" t="s">
        <v>796</v>
      </c>
      <c r="D142" s="199"/>
      <c r="E142" s="199"/>
      <c r="F142" s="7">
        <v>266.39</v>
      </c>
      <c r="G142" s="162">
        <f t="shared" si="4"/>
        <v>266.39</v>
      </c>
      <c r="H142" s="163"/>
      <c r="I142" s="164"/>
      <c r="J142" s="147">
        <v>16</v>
      </c>
      <c r="K142" s="200" t="s">
        <v>870</v>
      </c>
      <c r="L142" s="198"/>
    </row>
    <row r="143" spans="1:12" x14ac:dyDescent="0.25">
      <c r="A143" s="201" t="s">
        <v>803</v>
      </c>
      <c r="B143" s="202"/>
      <c r="C143" s="203" t="s">
        <v>797</v>
      </c>
      <c r="D143" s="203"/>
      <c r="E143" s="203"/>
      <c r="F143" s="10">
        <v>359.65</v>
      </c>
      <c r="G143" s="157">
        <f t="shared" si="4"/>
        <v>359.65</v>
      </c>
      <c r="H143" s="158"/>
      <c r="I143" s="159"/>
      <c r="J143" s="145">
        <v>11</v>
      </c>
      <c r="K143" s="204" t="s">
        <v>871</v>
      </c>
      <c r="L143" s="202"/>
    </row>
    <row r="144" spans="1:12" x14ac:dyDescent="0.25">
      <c r="A144" s="193" t="s">
        <v>804</v>
      </c>
      <c r="B144" s="194"/>
      <c r="C144" s="195" t="s">
        <v>798</v>
      </c>
      <c r="D144" s="195"/>
      <c r="E144" s="195"/>
      <c r="F144" s="11">
        <v>488.36</v>
      </c>
      <c r="G144" s="166">
        <f t="shared" si="4"/>
        <v>488.36</v>
      </c>
      <c r="H144" s="167"/>
      <c r="I144" s="168"/>
      <c r="J144" s="146">
        <v>11</v>
      </c>
      <c r="K144" s="196" t="s">
        <v>872</v>
      </c>
      <c r="L144" s="194"/>
    </row>
    <row r="145" spans="1:12" x14ac:dyDescent="0.25">
      <c r="A145" s="197" t="s">
        <v>310</v>
      </c>
      <c r="B145" s="198" t="s">
        <v>310</v>
      </c>
      <c r="C145" s="199" t="s">
        <v>311</v>
      </c>
      <c r="D145" s="199" t="s">
        <v>311</v>
      </c>
      <c r="E145" s="199" t="s">
        <v>311</v>
      </c>
      <c r="F145" s="7">
        <f>VLOOKUP(A145,Prices!A:B,2,FALSE)</f>
        <v>188.73999999999998</v>
      </c>
      <c r="G145" s="162">
        <f t="shared" si="4"/>
        <v>188.73999999999998</v>
      </c>
      <c r="H145" s="170"/>
      <c r="I145" s="170"/>
      <c r="J145" s="147">
        <v>11</v>
      </c>
      <c r="K145" s="200" t="s">
        <v>312</v>
      </c>
      <c r="L145" s="198"/>
    </row>
    <row r="146" spans="1:12" x14ac:dyDescent="0.25">
      <c r="A146" s="201" t="s">
        <v>313</v>
      </c>
      <c r="B146" s="202" t="s">
        <v>313</v>
      </c>
      <c r="C146" s="203" t="s">
        <v>314</v>
      </c>
      <c r="D146" s="203" t="s">
        <v>314</v>
      </c>
      <c r="E146" s="203" t="s">
        <v>314</v>
      </c>
      <c r="F146" s="10">
        <f>VLOOKUP(A146,Prices!A:B,2,FALSE)</f>
        <v>213.45999999999998</v>
      </c>
      <c r="G146" s="157">
        <f t="shared" si="4"/>
        <v>213.45999999999998</v>
      </c>
      <c r="H146" s="160"/>
      <c r="I146" s="160"/>
      <c r="J146" s="145">
        <v>11</v>
      </c>
      <c r="K146" s="204" t="s">
        <v>315</v>
      </c>
      <c r="L146" s="202"/>
    </row>
    <row r="147" spans="1:12" x14ac:dyDescent="0.25">
      <c r="A147" s="201" t="s">
        <v>316</v>
      </c>
      <c r="B147" s="202" t="s">
        <v>316</v>
      </c>
      <c r="C147" s="203" t="s">
        <v>317</v>
      </c>
      <c r="D147" s="203" t="s">
        <v>317</v>
      </c>
      <c r="E147" s="203" t="s">
        <v>317</v>
      </c>
      <c r="F147" s="10">
        <f>VLOOKUP(A147,Prices!A:B,2,FALSE)</f>
        <v>256.14</v>
      </c>
      <c r="G147" s="157">
        <f t="shared" si="4"/>
        <v>256.14</v>
      </c>
      <c r="H147" s="160"/>
      <c r="I147" s="160"/>
      <c r="J147" s="145">
        <v>11</v>
      </c>
      <c r="K147" s="204" t="s">
        <v>318</v>
      </c>
      <c r="L147" s="202"/>
    </row>
    <row r="148" spans="1:12" x14ac:dyDescent="0.25">
      <c r="A148" s="201" t="s">
        <v>319</v>
      </c>
      <c r="B148" s="202" t="s">
        <v>319</v>
      </c>
      <c r="C148" s="203" t="s">
        <v>320</v>
      </c>
      <c r="D148" s="203" t="s">
        <v>320</v>
      </c>
      <c r="E148" s="203" t="s">
        <v>320</v>
      </c>
      <c r="F148" s="10">
        <f>VLOOKUP(A148,Prices!A:B,2,FALSE)</f>
        <v>303.08</v>
      </c>
      <c r="G148" s="157">
        <f t="shared" si="4"/>
        <v>303.08</v>
      </c>
      <c r="H148" s="160"/>
      <c r="I148" s="160"/>
      <c r="J148" s="145">
        <v>11</v>
      </c>
      <c r="K148" s="204" t="s">
        <v>321</v>
      </c>
      <c r="L148" s="202"/>
    </row>
    <row r="149" spans="1:12" x14ac:dyDescent="0.25">
      <c r="A149" s="201" t="s">
        <v>322</v>
      </c>
      <c r="B149" s="202" t="s">
        <v>322</v>
      </c>
      <c r="C149" s="203" t="s">
        <v>323</v>
      </c>
      <c r="D149" s="203" t="s">
        <v>323</v>
      </c>
      <c r="E149" s="203" t="s">
        <v>323</v>
      </c>
      <c r="F149" s="10">
        <f>VLOOKUP(A149,Prices!A:B,2,FALSE)</f>
        <v>345.82</v>
      </c>
      <c r="G149" s="157">
        <f t="shared" si="4"/>
        <v>345.82</v>
      </c>
      <c r="H149" s="160"/>
      <c r="I149" s="160"/>
      <c r="J149" s="145">
        <v>8</v>
      </c>
      <c r="K149" s="204" t="s">
        <v>324</v>
      </c>
      <c r="L149" s="202"/>
    </row>
    <row r="150" spans="1:12" x14ac:dyDescent="0.25">
      <c r="A150" s="201" t="s">
        <v>325</v>
      </c>
      <c r="B150" s="202" t="s">
        <v>325</v>
      </c>
      <c r="C150" s="203" t="s">
        <v>326</v>
      </c>
      <c r="D150" s="203" t="s">
        <v>326</v>
      </c>
      <c r="E150" s="203" t="s">
        <v>326</v>
      </c>
      <c r="F150" s="10">
        <f>VLOOKUP(A150,Prices!A:B,2,FALSE)</f>
        <v>386.24</v>
      </c>
      <c r="G150" s="157">
        <f t="shared" si="4"/>
        <v>386.24</v>
      </c>
      <c r="H150" s="160"/>
      <c r="I150" s="160"/>
      <c r="J150" s="145">
        <v>8</v>
      </c>
      <c r="K150" s="204" t="s">
        <v>327</v>
      </c>
      <c r="L150" s="202"/>
    </row>
    <row r="151" spans="1:12" x14ac:dyDescent="0.25">
      <c r="A151" s="201" t="s">
        <v>328</v>
      </c>
      <c r="B151" s="202" t="s">
        <v>328</v>
      </c>
      <c r="C151" s="203" t="s">
        <v>329</v>
      </c>
      <c r="D151" s="203" t="s">
        <v>329</v>
      </c>
      <c r="E151" s="203" t="s">
        <v>329</v>
      </c>
      <c r="F151" s="10">
        <f>VLOOKUP(A151,Prices!A:B,2,FALSE)</f>
        <v>426.9</v>
      </c>
      <c r="G151" s="157">
        <f t="shared" si="4"/>
        <v>426.9</v>
      </c>
      <c r="H151" s="160"/>
      <c r="I151" s="160"/>
      <c r="J151" s="145">
        <v>8</v>
      </c>
      <c r="K151" s="204" t="s">
        <v>330</v>
      </c>
      <c r="L151" s="202"/>
    </row>
    <row r="152" spans="1:12" x14ac:dyDescent="0.25">
      <c r="A152" s="193" t="s">
        <v>331</v>
      </c>
      <c r="B152" s="194" t="s">
        <v>331</v>
      </c>
      <c r="C152" s="195" t="s">
        <v>332</v>
      </c>
      <c r="D152" s="195" t="s">
        <v>332</v>
      </c>
      <c r="E152" s="195" t="s">
        <v>332</v>
      </c>
      <c r="F152" s="11">
        <f>VLOOKUP(A152,Prices!A:B,2,FALSE)</f>
        <v>469.58</v>
      </c>
      <c r="G152" s="166">
        <f t="shared" si="4"/>
        <v>469.58</v>
      </c>
      <c r="H152" s="169"/>
      <c r="I152" s="169"/>
      <c r="J152" s="146">
        <v>8</v>
      </c>
      <c r="K152" s="196" t="s">
        <v>333</v>
      </c>
      <c r="L152" s="194"/>
    </row>
    <row r="153" spans="1:12" x14ac:dyDescent="0.25">
      <c r="A153" s="197" t="s">
        <v>805</v>
      </c>
      <c r="B153" s="198"/>
      <c r="C153" s="199" t="s">
        <v>790</v>
      </c>
      <c r="D153" s="199"/>
      <c r="E153" s="199"/>
      <c r="F153" s="7">
        <v>345.49</v>
      </c>
      <c r="G153" s="162">
        <f t="shared" si="4"/>
        <v>345.49</v>
      </c>
      <c r="H153" s="163"/>
      <c r="I153" s="164"/>
      <c r="J153" s="147">
        <v>16</v>
      </c>
      <c r="K153" s="200" t="s">
        <v>873</v>
      </c>
      <c r="L153" s="198"/>
    </row>
    <row r="154" spans="1:12" x14ac:dyDescent="0.25">
      <c r="A154" s="201" t="s">
        <v>806</v>
      </c>
      <c r="B154" s="202"/>
      <c r="C154" s="203" t="s">
        <v>791</v>
      </c>
      <c r="D154" s="203"/>
      <c r="E154" s="203"/>
      <c r="F154" s="10">
        <v>466.42</v>
      </c>
      <c r="G154" s="157">
        <f t="shared" si="4"/>
        <v>466.42</v>
      </c>
      <c r="H154" s="158"/>
      <c r="I154" s="159"/>
      <c r="J154" s="145">
        <v>11</v>
      </c>
      <c r="K154" s="204" t="s">
        <v>874</v>
      </c>
      <c r="L154" s="202"/>
    </row>
    <row r="155" spans="1:12" x14ac:dyDescent="0.25">
      <c r="A155" s="193" t="s">
        <v>807</v>
      </c>
      <c r="B155" s="194"/>
      <c r="C155" s="195" t="s">
        <v>792</v>
      </c>
      <c r="D155" s="195"/>
      <c r="E155" s="195"/>
      <c r="F155" s="11">
        <v>592.5</v>
      </c>
      <c r="G155" s="166">
        <f t="shared" si="4"/>
        <v>592.5</v>
      </c>
      <c r="H155" s="167"/>
      <c r="I155" s="168"/>
      <c r="J155" s="146">
        <v>11</v>
      </c>
      <c r="K155" s="196" t="s">
        <v>875</v>
      </c>
      <c r="L155" s="194"/>
    </row>
    <row r="156" spans="1:12" x14ac:dyDescent="0.25">
      <c r="A156" s="197" t="s">
        <v>334</v>
      </c>
      <c r="B156" s="198" t="s">
        <v>334</v>
      </c>
      <c r="C156" s="199" t="s">
        <v>335</v>
      </c>
      <c r="D156" s="199" t="s">
        <v>335</v>
      </c>
      <c r="E156" s="199" t="s">
        <v>335</v>
      </c>
      <c r="F156" s="7">
        <f>VLOOKUP(A156,Prices!A:B,2,FALSE)</f>
        <v>243.57999999999998</v>
      </c>
      <c r="G156" s="162">
        <f t="shared" si="4"/>
        <v>243.57999999999998</v>
      </c>
      <c r="H156" s="170"/>
      <c r="I156" s="170"/>
      <c r="J156" s="147">
        <v>11</v>
      </c>
      <c r="K156" s="200" t="s">
        <v>336</v>
      </c>
      <c r="L156" s="198"/>
    </row>
    <row r="157" spans="1:12" ht="15" customHeight="1" x14ac:dyDescent="0.25">
      <c r="A157" s="201" t="s">
        <v>337</v>
      </c>
      <c r="B157" s="202" t="s">
        <v>337</v>
      </c>
      <c r="C157" s="203" t="s">
        <v>338</v>
      </c>
      <c r="D157" s="203" t="s">
        <v>338</v>
      </c>
      <c r="E157" s="203" t="s">
        <v>338</v>
      </c>
      <c r="F157" s="10">
        <f>VLOOKUP(A157,Prices!A:B,2,FALSE)</f>
        <v>276.82</v>
      </c>
      <c r="G157" s="157">
        <f t="shared" si="4"/>
        <v>276.82</v>
      </c>
      <c r="H157" s="160"/>
      <c r="I157" s="160"/>
      <c r="J157" s="145">
        <v>11</v>
      </c>
      <c r="K157" s="204" t="s">
        <v>339</v>
      </c>
      <c r="L157" s="202"/>
    </row>
    <row r="158" spans="1:12" ht="15.75" customHeight="1" x14ac:dyDescent="0.25">
      <c r="A158" s="201" t="s">
        <v>340</v>
      </c>
      <c r="B158" s="202" t="s">
        <v>340</v>
      </c>
      <c r="C158" s="203" t="s">
        <v>341</v>
      </c>
      <c r="D158" s="203" t="s">
        <v>341</v>
      </c>
      <c r="E158" s="203" t="s">
        <v>341</v>
      </c>
      <c r="F158" s="10">
        <f>VLOOKUP(A158,Prices!A:B,2,FALSE)</f>
        <v>332.2</v>
      </c>
      <c r="G158" s="157">
        <f t="shared" si="4"/>
        <v>332.2</v>
      </c>
      <c r="H158" s="160"/>
      <c r="I158" s="160"/>
      <c r="J158" s="145">
        <v>11</v>
      </c>
      <c r="K158" s="204" t="s">
        <v>342</v>
      </c>
      <c r="L158" s="202"/>
    </row>
    <row r="159" spans="1:12" ht="15.75" customHeight="1" x14ac:dyDescent="0.25">
      <c r="A159" s="201" t="s">
        <v>343</v>
      </c>
      <c r="B159" s="202" t="s">
        <v>343</v>
      </c>
      <c r="C159" s="203" t="s">
        <v>344</v>
      </c>
      <c r="D159" s="203" t="s">
        <v>344</v>
      </c>
      <c r="E159" s="203" t="s">
        <v>344</v>
      </c>
      <c r="F159" s="10">
        <f>VLOOKUP(A159,Prices!A:B,2,FALSE)</f>
        <v>393.11</v>
      </c>
      <c r="G159" s="157">
        <f t="shared" si="4"/>
        <v>393.11</v>
      </c>
      <c r="H159" s="160"/>
      <c r="I159" s="160"/>
      <c r="J159" s="145">
        <v>11</v>
      </c>
      <c r="K159" s="204" t="s">
        <v>345</v>
      </c>
      <c r="L159" s="202"/>
    </row>
    <row r="160" spans="1:12" x14ac:dyDescent="0.25">
      <c r="A160" s="201" t="s">
        <v>346</v>
      </c>
      <c r="B160" s="202" t="s">
        <v>346</v>
      </c>
      <c r="C160" s="203" t="s">
        <v>347</v>
      </c>
      <c r="D160" s="203" t="s">
        <v>347</v>
      </c>
      <c r="E160" s="203" t="s">
        <v>347</v>
      </c>
      <c r="F160" s="10">
        <f>VLOOKUP(A160,Prices!A:B,2,FALSE)</f>
        <v>448.48</v>
      </c>
      <c r="G160" s="157">
        <f t="shared" si="4"/>
        <v>448.48</v>
      </c>
      <c r="H160" s="160"/>
      <c r="I160" s="160"/>
      <c r="J160" s="145">
        <v>8</v>
      </c>
      <c r="K160" s="204" t="s">
        <v>348</v>
      </c>
      <c r="L160" s="202"/>
    </row>
    <row r="161" spans="1:12" x14ac:dyDescent="0.25">
      <c r="A161" s="201" t="s">
        <v>349</v>
      </c>
      <c r="B161" s="202" t="s">
        <v>349</v>
      </c>
      <c r="C161" s="203" t="s">
        <v>350</v>
      </c>
      <c r="D161" s="203" t="s">
        <v>350</v>
      </c>
      <c r="E161" s="203" t="s">
        <v>350</v>
      </c>
      <c r="F161" s="10">
        <f>VLOOKUP(A161,Prices!A:B,2,FALSE)</f>
        <v>498.32</v>
      </c>
      <c r="G161" s="157">
        <f t="shared" si="4"/>
        <v>498.32</v>
      </c>
      <c r="H161" s="160"/>
      <c r="I161" s="160"/>
      <c r="J161" s="145">
        <v>8</v>
      </c>
      <c r="K161" s="204" t="s">
        <v>351</v>
      </c>
      <c r="L161" s="202"/>
    </row>
    <row r="162" spans="1:12" x14ac:dyDescent="0.25">
      <c r="A162" s="201" t="s">
        <v>352</v>
      </c>
      <c r="B162" s="202" t="s">
        <v>352</v>
      </c>
      <c r="C162" s="203" t="s">
        <v>353</v>
      </c>
      <c r="D162" s="203" t="s">
        <v>353</v>
      </c>
      <c r="E162" s="203" t="s">
        <v>353</v>
      </c>
      <c r="F162" s="10">
        <f>VLOOKUP(A162,Prices!A:B,2,FALSE)</f>
        <v>554.93999999999994</v>
      </c>
      <c r="G162" s="157">
        <f t="shared" si="4"/>
        <v>554.93999999999994</v>
      </c>
      <c r="H162" s="160"/>
      <c r="I162" s="160"/>
      <c r="J162" s="145">
        <v>8</v>
      </c>
      <c r="K162" s="204" t="s">
        <v>354</v>
      </c>
      <c r="L162" s="202"/>
    </row>
    <row r="163" spans="1:12" x14ac:dyDescent="0.25">
      <c r="A163" s="193" t="s">
        <v>355</v>
      </c>
      <c r="B163" s="194" t="s">
        <v>355</v>
      </c>
      <c r="C163" s="195" t="s">
        <v>356</v>
      </c>
      <c r="D163" s="195" t="s">
        <v>356</v>
      </c>
      <c r="E163" s="195" t="s">
        <v>356</v>
      </c>
      <c r="F163" s="11">
        <f>VLOOKUP(A163,Prices!A:B,2,FALSE)</f>
        <v>609.04999999999995</v>
      </c>
      <c r="G163" s="166">
        <f t="shared" si="4"/>
        <v>609.04999999999995</v>
      </c>
      <c r="H163" s="169"/>
      <c r="I163" s="169"/>
      <c r="J163" s="146">
        <v>8</v>
      </c>
      <c r="K163" s="196" t="s">
        <v>357</v>
      </c>
      <c r="L163" s="194"/>
    </row>
    <row r="164" spans="1:12" x14ac:dyDescent="0.25">
      <c r="A164" s="197" t="s">
        <v>358</v>
      </c>
      <c r="B164" s="198" t="s">
        <v>358</v>
      </c>
      <c r="C164" s="199" t="s">
        <v>359</v>
      </c>
      <c r="D164" s="199" t="s">
        <v>359</v>
      </c>
      <c r="E164" s="199" t="s">
        <v>359</v>
      </c>
      <c r="F164" s="7">
        <f>VLOOKUP(A164,Prices!A:B,2,FALSE)</f>
        <v>447.14</v>
      </c>
      <c r="G164" s="162">
        <f t="shared" si="4"/>
        <v>447.14</v>
      </c>
      <c r="H164" s="170"/>
      <c r="I164" s="170"/>
      <c r="J164" s="147">
        <v>11</v>
      </c>
      <c r="K164" s="200" t="s">
        <v>360</v>
      </c>
      <c r="L164" s="198"/>
    </row>
    <row r="165" spans="1:12" x14ac:dyDescent="0.25">
      <c r="A165" s="201" t="s">
        <v>361</v>
      </c>
      <c r="B165" s="202" t="s">
        <v>361</v>
      </c>
      <c r="C165" s="203" t="s">
        <v>362</v>
      </c>
      <c r="D165" s="203" t="s">
        <v>362</v>
      </c>
      <c r="E165" s="203" t="s">
        <v>362</v>
      </c>
      <c r="F165" s="10">
        <f>VLOOKUP(A165,Prices!A:B,2,FALSE)</f>
        <v>529.16999999999996</v>
      </c>
      <c r="G165" s="157">
        <f t="shared" si="4"/>
        <v>529.16999999999996</v>
      </c>
      <c r="H165" s="160"/>
      <c r="I165" s="160"/>
      <c r="J165" s="145">
        <v>11</v>
      </c>
      <c r="K165" s="204" t="s">
        <v>363</v>
      </c>
      <c r="L165" s="202"/>
    </row>
    <row r="166" spans="1:12" x14ac:dyDescent="0.25">
      <c r="A166" s="201" t="s">
        <v>364</v>
      </c>
      <c r="B166" s="202" t="s">
        <v>364</v>
      </c>
      <c r="C166" s="203" t="s">
        <v>365</v>
      </c>
      <c r="D166" s="203" t="s">
        <v>365</v>
      </c>
      <c r="E166" s="203" t="s">
        <v>365</v>
      </c>
      <c r="F166" s="10">
        <f>VLOOKUP(A166,Prices!A:B,2,FALSE)</f>
        <v>603.67999999999995</v>
      </c>
      <c r="G166" s="157">
        <f t="shared" si="4"/>
        <v>603.67999999999995</v>
      </c>
      <c r="H166" s="160"/>
      <c r="I166" s="160"/>
      <c r="J166" s="145">
        <v>6</v>
      </c>
      <c r="K166" s="204" t="s">
        <v>366</v>
      </c>
      <c r="L166" s="202"/>
    </row>
    <row r="167" spans="1:12" x14ac:dyDescent="0.25">
      <c r="A167" s="201" t="s">
        <v>367</v>
      </c>
      <c r="B167" s="202" t="s">
        <v>367</v>
      </c>
      <c r="C167" s="203" t="s">
        <v>368</v>
      </c>
      <c r="D167" s="203" t="s">
        <v>368</v>
      </c>
      <c r="E167" s="203" t="s">
        <v>368</v>
      </c>
      <c r="F167" s="10">
        <f>VLOOKUP(A167,Prices!A:B,2,FALSE)</f>
        <v>670.74</v>
      </c>
      <c r="G167" s="157">
        <f t="shared" si="4"/>
        <v>670.74</v>
      </c>
      <c r="H167" s="160"/>
      <c r="I167" s="160"/>
      <c r="J167" s="145">
        <v>6</v>
      </c>
      <c r="K167" s="204" t="s">
        <v>369</v>
      </c>
      <c r="L167" s="202"/>
    </row>
    <row r="168" spans="1:12" x14ac:dyDescent="0.25">
      <c r="A168" s="201" t="s">
        <v>370</v>
      </c>
      <c r="B168" s="202" t="s">
        <v>370</v>
      </c>
      <c r="C168" s="203" t="s">
        <v>371</v>
      </c>
      <c r="D168" s="203" t="s">
        <v>371</v>
      </c>
      <c r="E168" s="203" t="s">
        <v>371</v>
      </c>
      <c r="F168" s="10">
        <f>VLOOKUP(A168,Prices!A:B,2,FALSE)</f>
        <v>745.27</v>
      </c>
      <c r="G168" s="157">
        <f t="shared" si="4"/>
        <v>745.27</v>
      </c>
      <c r="H168" s="160"/>
      <c r="I168" s="160"/>
      <c r="J168" s="145">
        <v>6</v>
      </c>
      <c r="K168" s="204" t="s">
        <v>372</v>
      </c>
      <c r="L168" s="202"/>
    </row>
    <row r="169" spans="1:12" x14ac:dyDescent="0.25">
      <c r="A169" s="193" t="s">
        <v>373</v>
      </c>
      <c r="B169" s="194" t="s">
        <v>373</v>
      </c>
      <c r="C169" s="195" t="s">
        <v>374</v>
      </c>
      <c r="D169" s="195" t="s">
        <v>374</v>
      </c>
      <c r="E169" s="195" t="s">
        <v>374</v>
      </c>
      <c r="F169" s="11">
        <f>VLOOKUP(A169,Prices!A:B,2,FALSE)</f>
        <v>819.8</v>
      </c>
      <c r="G169" s="166">
        <f t="shared" si="4"/>
        <v>819.8</v>
      </c>
      <c r="H169" s="169"/>
      <c r="I169" s="169"/>
      <c r="J169" s="146">
        <v>6</v>
      </c>
      <c r="K169" s="196" t="s">
        <v>375</v>
      </c>
      <c r="L169" s="194"/>
    </row>
    <row r="170" spans="1:12" x14ac:dyDescent="0.25">
      <c r="A170" s="243"/>
      <c r="B170" s="248"/>
      <c r="C170" s="248"/>
      <c r="D170" s="248"/>
      <c r="E170" s="248"/>
    </row>
    <row r="171" spans="1:12" x14ac:dyDescent="0.25">
      <c r="A171" s="248"/>
      <c r="B171" s="248"/>
      <c r="C171" s="248"/>
      <c r="D171" s="248"/>
      <c r="E171" s="248"/>
    </row>
    <row r="172" spans="1:12" x14ac:dyDescent="0.25">
      <c r="A172" s="248"/>
      <c r="B172" s="248"/>
      <c r="C172" s="248"/>
      <c r="D172" s="248"/>
      <c r="E172" s="248"/>
    </row>
    <row r="173" spans="1:12" x14ac:dyDescent="0.25">
      <c r="A173" s="248"/>
      <c r="B173" s="248"/>
      <c r="C173" s="248"/>
      <c r="D173" s="248"/>
      <c r="E173" s="248"/>
    </row>
    <row r="174" spans="1:12" x14ac:dyDescent="0.25">
      <c r="A174" s="243" t="s">
        <v>87</v>
      </c>
      <c r="B174" s="243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</row>
    <row r="175" spans="1:12" x14ac:dyDescent="0.25">
      <c r="A175" s="243" t="s">
        <v>88</v>
      </c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</row>
    <row r="176" spans="1:12" ht="15.75" thickBot="1" x14ac:dyDescent="0.3">
      <c r="A176" s="243" t="s">
        <v>89</v>
      </c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</row>
    <row r="177" spans="1:12" ht="15.75" thickBot="1" x14ac:dyDescent="0.3">
      <c r="A177" s="244" t="s">
        <v>90</v>
      </c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6"/>
    </row>
    <row r="178" spans="1:12" ht="18" x14ac:dyDescent="0.25">
      <c r="A178" s="212" t="s">
        <v>602</v>
      </c>
      <c r="B178" s="213"/>
      <c r="C178" s="213"/>
      <c r="D178" s="213"/>
      <c r="E178" s="213"/>
      <c r="F178" s="213"/>
      <c r="G178" s="213"/>
      <c r="H178" s="213"/>
      <c r="I178" s="213"/>
      <c r="J178" s="213"/>
      <c r="K178" s="213" t="s">
        <v>752</v>
      </c>
      <c r="L178" s="247"/>
    </row>
    <row r="179" spans="1:12" ht="18.75" thickBot="1" x14ac:dyDescent="0.3">
      <c r="A179" s="222" t="s">
        <v>744</v>
      </c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4"/>
    </row>
    <row r="180" spans="1:12" ht="18.75" thickBot="1" x14ac:dyDescent="0.3">
      <c r="A180" s="225" t="str">
        <f>A3</f>
        <v>Effective January 17, 2022</v>
      </c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7"/>
    </row>
    <row r="181" spans="1:12" x14ac:dyDescent="0.25">
      <c r="A181" s="228"/>
      <c r="B181" s="229"/>
      <c r="C181" s="229"/>
      <c r="D181" s="229"/>
      <c r="E181" s="229"/>
      <c r="F181" s="229"/>
      <c r="G181" s="229"/>
      <c r="H181" s="229"/>
      <c r="I181" s="229"/>
      <c r="J181" s="229"/>
      <c r="K181" s="229"/>
      <c r="L181" s="230"/>
    </row>
    <row r="182" spans="1:12" x14ac:dyDescent="0.25">
      <c r="A182" s="231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3"/>
    </row>
    <row r="183" spans="1:12" x14ac:dyDescent="0.25">
      <c r="A183" s="231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3"/>
    </row>
    <row r="184" spans="1:12" x14ac:dyDescent="0.25">
      <c r="A184" s="231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3"/>
    </row>
    <row r="185" spans="1:12" ht="15.75" thickBot="1" x14ac:dyDescent="0.3">
      <c r="A185" s="2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7"/>
    </row>
    <row r="186" spans="1:12" ht="15.75" thickBot="1" x14ac:dyDescent="0.3">
      <c r="A186" s="234" t="s">
        <v>0</v>
      </c>
      <c r="B186" s="235"/>
      <c r="C186" s="238" t="s">
        <v>1</v>
      </c>
      <c r="D186" s="238"/>
      <c r="E186" s="238"/>
      <c r="F186" s="1" t="s">
        <v>96</v>
      </c>
      <c r="G186" s="1" t="s">
        <v>445</v>
      </c>
      <c r="H186" s="1"/>
      <c r="I186" s="1"/>
      <c r="J186" s="1" t="s">
        <v>2</v>
      </c>
      <c r="K186" s="234" t="s">
        <v>3</v>
      </c>
      <c r="L186" s="235"/>
    </row>
    <row r="187" spans="1:12" ht="15.75" thickBot="1" x14ac:dyDescent="0.3">
      <c r="A187" s="236"/>
      <c r="B187" s="237"/>
      <c r="C187" s="239" t="s">
        <v>5</v>
      </c>
      <c r="D187" s="239"/>
      <c r="E187" s="239"/>
      <c r="F187" s="2" t="s">
        <v>97</v>
      </c>
      <c r="G187" s="38">
        <f>G10</f>
        <v>0</v>
      </c>
      <c r="H187" s="37"/>
      <c r="I187" s="37"/>
      <c r="J187" s="3" t="s">
        <v>7</v>
      </c>
      <c r="K187" s="236"/>
      <c r="L187" s="237"/>
    </row>
    <row r="188" spans="1:12" ht="15.75" thickBot="1" x14ac:dyDescent="0.3">
      <c r="A188" s="252" t="s">
        <v>98</v>
      </c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53"/>
    </row>
    <row r="189" spans="1:12" ht="15.75" thickBot="1" x14ac:dyDescent="0.3">
      <c r="A189" s="252" t="s">
        <v>376</v>
      </c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53"/>
    </row>
    <row r="190" spans="1:12" x14ac:dyDescent="0.25">
      <c r="A190" s="261" t="s">
        <v>377</v>
      </c>
      <c r="B190" s="262" t="s">
        <v>377</v>
      </c>
      <c r="C190" s="258" t="s">
        <v>378</v>
      </c>
      <c r="D190" s="258" t="s">
        <v>378</v>
      </c>
      <c r="E190" s="258" t="s">
        <v>378</v>
      </c>
      <c r="F190" s="10">
        <f>VLOOKUP(A190,Prices!A:B,2,FALSE)</f>
        <v>215.87</v>
      </c>
      <c r="G190" s="28">
        <f t="shared" ref="G190:G211" si="5">F190*$I$16</f>
        <v>215.87</v>
      </c>
      <c r="H190" s="5"/>
      <c r="I190" s="5"/>
      <c r="J190" s="4">
        <v>6</v>
      </c>
      <c r="K190" s="259" t="s">
        <v>379</v>
      </c>
      <c r="L190" s="260"/>
    </row>
    <row r="191" spans="1:12" x14ac:dyDescent="0.25">
      <c r="A191" s="256" t="s">
        <v>380</v>
      </c>
      <c r="B191" s="257" t="s">
        <v>380</v>
      </c>
      <c r="C191" s="258" t="s">
        <v>381</v>
      </c>
      <c r="D191" s="258" t="s">
        <v>381</v>
      </c>
      <c r="E191" s="258" t="s">
        <v>381</v>
      </c>
      <c r="F191" s="10">
        <f>VLOOKUP(A191,Prices!A:B,2,FALSE)</f>
        <v>248.13</v>
      </c>
      <c r="G191" s="28">
        <f t="shared" si="5"/>
        <v>248.13</v>
      </c>
      <c r="H191" s="5"/>
      <c r="I191" s="5"/>
      <c r="J191" s="4">
        <v>6</v>
      </c>
      <c r="K191" s="259" t="s">
        <v>382</v>
      </c>
      <c r="L191" s="260"/>
    </row>
    <row r="192" spans="1:12" x14ac:dyDescent="0.25">
      <c r="A192" s="256" t="s">
        <v>383</v>
      </c>
      <c r="B192" s="257" t="s">
        <v>383</v>
      </c>
      <c r="C192" s="258" t="s">
        <v>384</v>
      </c>
      <c r="D192" s="258" t="s">
        <v>384</v>
      </c>
      <c r="E192" s="258" t="s">
        <v>384</v>
      </c>
      <c r="F192" s="10">
        <f>VLOOKUP(A192,Prices!A:B,2,FALSE)</f>
        <v>299.07</v>
      </c>
      <c r="G192" s="28">
        <f t="shared" si="5"/>
        <v>299.07</v>
      </c>
      <c r="H192" s="5"/>
      <c r="I192" s="5"/>
      <c r="J192" s="4">
        <v>6</v>
      </c>
      <c r="K192" s="259" t="s">
        <v>385</v>
      </c>
      <c r="L192" s="260"/>
    </row>
    <row r="193" spans="1:12" x14ac:dyDescent="0.25">
      <c r="A193" s="256" t="s">
        <v>386</v>
      </c>
      <c r="B193" s="257" t="s">
        <v>386</v>
      </c>
      <c r="C193" s="258" t="s">
        <v>387</v>
      </c>
      <c r="D193" s="258" t="s">
        <v>387</v>
      </c>
      <c r="E193" s="258" t="s">
        <v>387</v>
      </c>
      <c r="F193" s="10">
        <f>VLOOKUP(A193,Prices!A:B,2,FALSE)</f>
        <v>354.4</v>
      </c>
      <c r="G193" s="28">
        <f t="shared" si="5"/>
        <v>354.4</v>
      </c>
      <c r="H193" s="5"/>
      <c r="I193" s="5"/>
      <c r="J193" s="4">
        <v>6</v>
      </c>
      <c r="K193" s="259" t="s">
        <v>388</v>
      </c>
      <c r="L193" s="260"/>
    </row>
    <row r="194" spans="1:12" x14ac:dyDescent="0.25">
      <c r="A194" s="256" t="s">
        <v>389</v>
      </c>
      <c r="B194" s="257" t="s">
        <v>389</v>
      </c>
      <c r="C194" s="258" t="s">
        <v>390</v>
      </c>
      <c r="D194" s="258" t="s">
        <v>390</v>
      </c>
      <c r="E194" s="258" t="s">
        <v>390</v>
      </c>
      <c r="F194" s="10">
        <f>VLOOKUP(A194,Prices!A:B,2,FALSE)</f>
        <v>405.4</v>
      </c>
      <c r="G194" s="28">
        <f t="shared" si="5"/>
        <v>405.4</v>
      </c>
      <c r="H194" s="5"/>
      <c r="I194" s="5"/>
      <c r="J194" s="4">
        <v>6</v>
      </c>
      <c r="K194" s="259" t="s">
        <v>391</v>
      </c>
      <c r="L194" s="260"/>
    </row>
    <row r="195" spans="1:12" x14ac:dyDescent="0.25">
      <c r="A195" s="256" t="s">
        <v>392</v>
      </c>
      <c r="B195" s="257" t="s">
        <v>392</v>
      </c>
      <c r="C195" s="258" t="s">
        <v>393</v>
      </c>
      <c r="D195" s="258" t="s">
        <v>393</v>
      </c>
      <c r="E195" s="258" t="s">
        <v>393</v>
      </c>
      <c r="F195" s="10">
        <f>VLOOKUP(A195,Prices!A:B,2,FALSE)</f>
        <v>453.99</v>
      </c>
      <c r="G195" s="28">
        <f t="shared" si="5"/>
        <v>453.99</v>
      </c>
      <c r="H195" s="5"/>
      <c r="I195" s="5"/>
      <c r="J195" s="4">
        <v>6</v>
      </c>
      <c r="K195" s="259" t="s">
        <v>394</v>
      </c>
      <c r="L195" s="260"/>
    </row>
    <row r="196" spans="1:12" x14ac:dyDescent="0.25">
      <c r="A196" s="256" t="s">
        <v>395</v>
      </c>
      <c r="B196" s="257" t="s">
        <v>395</v>
      </c>
      <c r="C196" s="258" t="s">
        <v>396</v>
      </c>
      <c r="D196" s="258" t="s">
        <v>396</v>
      </c>
      <c r="E196" s="258" t="s">
        <v>396</v>
      </c>
      <c r="F196" s="10">
        <f>VLOOKUP(A196,Prices!A:B,2,FALSE)</f>
        <v>502.78</v>
      </c>
      <c r="G196" s="28">
        <f t="shared" si="5"/>
        <v>502.78</v>
      </c>
      <c r="H196" s="5"/>
      <c r="I196" s="5"/>
      <c r="J196" s="4">
        <v>6</v>
      </c>
      <c r="K196" s="259" t="s">
        <v>397</v>
      </c>
      <c r="L196" s="260"/>
    </row>
    <row r="197" spans="1:12" x14ac:dyDescent="0.25">
      <c r="A197" s="263" t="s">
        <v>398</v>
      </c>
      <c r="B197" s="264" t="s">
        <v>398</v>
      </c>
      <c r="C197" s="265" t="s">
        <v>399</v>
      </c>
      <c r="D197" s="265" t="s">
        <v>399</v>
      </c>
      <c r="E197" s="265" t="s">
        <v>399</v>
      </c>
      <c r="F197" s="11">
        <f>VLOOKUP(A197,Prices!A:B,2,FALSE)</f>
        <v>553.71</v>
      </c>
      <c r="G197" s="28">
        <f t="shared" si="5"/>
        <v>553.71</v>
      </c>
      <c r="H197" s="29"/>
      <c r="I197" s="29"/>
      <c r="J197" s="6">
        <v>6</v>
      </c>
      <c r="K197" s="266" t="s">
        <v>397</v>
      </c>
      <c r="L197" s="267"/>
    </row>
    <row r="198" spans="1:12" x14ac:dyDescent="0.25">
      <c r="A198" s="261" t="s">
        <v>400</v>
      </c>
      <c r="B198" s="262" t="s">
        <v>400</v>
      </c>
      <c r="C198" s="258" t="s">
        <v>401</v>
      </c>
      <c r="D198" s="258" t="s">
        <v>401</v>
      </c>
      <c r="E198" s="258" t="s">
        <v>401</v>
      </c>
      <c r="F198" s="10">
        <f>VLOOKUP(A198,Prices!A:B,2,FALSE)</f>
        <v>274.87</v>
      </c>
      <c r="G198" s="40">
        <f t="shared" si="5"/>
        <v>274.87</v>
      </c>
      <c r="H198" s="5"/>
      <c r="I198" s="5"/>
      <c r="J198" s="4">
        <v>6</v>
      </c>
      <c r="K198" s="259" t="s">
        <v>402</v>
      </c>
      <c r="L198" s="260"/>
    </row>
    <row r="199" spans="1:12" x14ac:dyDescent="0.25">
      <c r="A199" s="256" t="s">
        <v>403</v>
      </c>
      <c r="B199" s="257" t="s">
        <v>403</v>
      </c>
      <c r="C199" s="258" t="s">
        <v>404</v>
      </c>
      <c r="D199" s="258" t="s">
        <v>404</v>
      </c>
      <c r="E199" s="258" t="s">
        <v>404</v>
      </c>
      <c r="F199" s="10">
        <f>VLOOKUP(A199,Prices!A:B,2,FALSE)</f>
        <v>316.59999999999997</v>
      </c>
      <c r="G199" s="28">
        <f t="shared" si="5"/>
        <v>316.59999999999997</v>
      </c>
      <c r="H199" s="5"/>
      <c r="I199" s="5"/>
      <c r="J199" s="4">
        <v>6</v>
      </c>
      <c r="K199" s="259" t="s">
        <v>405</v>
      </c>
      <c r="L199" s="260"/>
    </row>
    <row r="200" spans="1:12" x14ac:dyDescent="0.25">
      <c r="A200" s="256" t="s">
        <v>406</v>
      </c>
      <c r="B200" s="257" t="s">
        <v>406</v>
      </c>
      <c r="C200" s="258" t="s">
        <v>407</v>
      </c>
      <c r="D200" s="258" t="s">
        <v>407</v>
      </c>
      <c r="E200" s="258" t="s">
        <v>407</v>
      </c>
      <c r="F200" s="10">
        <f>VLOOKUP(A200,Prices!A:B,2,FALSE)</f>
        <v>381.37</v>
      </c>
      <c r="G200" s="28">
        <f t="shared" si="5"/>
        <v>381.37</v>
      </c>
      <c r="H200" s="5"/>
      <c r="I200" s="5"/>
      <c r="J200" s="4">
        <v>6</v>
      </c>
      <c r="K200" s="259" t="s">
        <v>408</v>
      </c>
      <c r="L200" s="260"/>
    </row>
    <row r="201" spans="1:12" x14ac:dyDescent="0.25">
      <c r="A201" s="256" t="s">
        <v>409</v>
      </c>
      <c r="B201" s="257" t="s">
        <v>409</v>
      </c>
      <c r="C201" s="258" t="s">
        <v>410</v>
      </c>
      <c r="D201" s="258" t="s">
        <v>410</v>
      </c>
      <c r="E201" s="258" t="s">
        <v>410</v>
      </c>
      <c r="F201" s="10">
        <f>VLOOKUP(A201,Prices!A:B,2,FALSE)</f>
        <v>451.88</v>
      </c>
      <c r="G201" s="28">
        <f t="shared" si="5"/>
        <v>451.88</v>
      </c>
      <c r="H201" s="5"/>
      <c r="I201" s="5"/>
      <c r="J201" s="4">
        <v>6</v>
      </c>
      <c r="K201" s="259" t="s">
        <v>411</v>
      </c>
      <c r="L201" s="260"/>
    </row>
    <row r="202" spans="1:12" x14ac:dyDescent="0.25">
      <c r="A202" s="256" t="s">
        <v>412</v>
      </c>
      <c r="B202" s="257" t="s">
        <v>412</v>
      </c>
      <c r="C202" s="258" t="s">
        <v>413</v>
      </c>
      <c r="D202" s="258" t="s">
        <v>413</v>
      </c>
      <c r="E202" s="258" t="s">
        <v>413</v>
      </c>
      <c r="F202" s="10">
        <f>VLOOKUP(A202,Prices!A:B,2,FALSE)</f>
        <v>516.62</v>
      </c>
      <c r="G202" s="28">
        <f t="shared" si="5"/>
        <v>516.62</v>
      </c>
      <c r="H202" s="5"/>
      <c r="I202" s="5"/>
      <c r="J202" s="4">
        <v>6</v>
      </c>
      <c r="K202" s="259" t="s">
        <v>414</v>
      </c>
      <c r="L202" s="260"/>
    </row>
    <row r="203" spans="1:12" x14ac:dyDescent="0.25">
      <c r="A203" s="256" t="s">
        <v>415</v>
      </c>
      <c r="B203" s="257" t="s">
        <v>415</v>
      </c>
      <c r="C203" s="258" t="s">
        <v>416</v>
      </c>
      <c r="D203" s="258" t="s">
        <v>416</v>
      </c>
      <c r="E203" s="258" t="s">
        <v>416</v>
      </c>
      <c r="F203" s="10">
        <f>VLOOKUP(A203,Prices!A:B,2,FALSE)</f>
        <v>575.63</v>
      </c>
      <c r="G203" s="28">
        <f t="shared" si="5"/>
        <v>575.63</v>
      </c>
      <c r="H203" s="5"/>
      <c r="I203" s="5"/>
      <c r="J203" s="4">
        <v>6</v>
      </c>
      <c r="K203" s="259" t="s">
        <v>417</v>
      </c>
      <c r="L203" s="260"/>
    </row>
    <row r="204" spans="1:12" x14ac:dyDescent="0.25">
      <c r="A204" s="256" t="s">
        <v>418</v>
      </c>
      <c r="B204" s="257" t="s">
        <v>418</v>
      </c>
      <c r="C204" s="258" t="s">
        <v>419</v>
      </c>
      <c r="D204" s="258" t="s">
        <v>419</v>
      </c>
      <c r="E204" s="258" t="s">
        <v>419</v>
      </c>
      <c r="F204" s="10">
        <f>VLOOKUP(A204,Prices!A:B,2,FALSE)</f>
        <v>641.72</v>
      </c>
      <c r="G204" s="28">
        <f t="shared" si="5"/>
        <v>641.72</v>
      </c>
      <c r="H204" s="5"/>
      <c r="I204" s="5"/>
      <c r="J204" s="4">
        <v>6</v>
      </c>
      <c r="K204" s="259" t="s">
        <v>420</v>
      </c>
      <c r="L204" s="260"/>
    </row>
    <row r="205" spans="1:12" x14ac:dyDescent="0.25">
      <c r="A205" s="256" t="s">
        <v>421</v>
      </c>
      <c r="B205" s="257" t="s">
        <v>421</v>
      </c>
      <c r="C205" s="258" t="s">
        <v>422</v>
      </c>
      <c r="D205" s="258" t="s">
        <v>422</v>
      </c>
      <c r="E205" s="258" t="s">
        <v>422</v>
      </c>
      <c r="F205" s="10">
        <f>VLOOKUP(A205,Prices!A:B,2,FALSE)</f>
        <v>705.14</v>
      </c>
      <c r="G205" s="28">
        <f t="shared" si="5"/>
        <v>705.14</v>
      </c>
      <c r="H205" s="5"/>
      <c r="I205" s="5"/>
      <c r="J205" s="4">
        <v>6</v>
      </c>
      <c r="K205" s="259" t="s">
        <v>423</v>
      </c>
      <c r="L205" s="260"/>
    </row>
    <row r="206" spans="1:12" x14ac:dyDescent="0.25">
      <c r="A206" s="270" t="s">
        <v>424</v>
      </c>
      <c r="B206" s="262" t="s">
        <v>424</v>
      </c>
      <c r="C206" s="271" t="s">
        <v>425</v>
      </c>
      <c r="D206" s="271" t="s">
        <v>425</v>
      </c>
      <c r="E206" s="271" t="s">
        <v>425</v>
      </c>
      <c r="F206" s="7">
        <f>VLOOKUP(A206,Prices!A:B,2,FALSE)</f>
        <v>501.61</v>
      </c>
      <c r="G206" s="40">
        <f t="shared" si="5"/>
        <v>501.61</v>
      </c>
      <c r="H206" s="8"/>
      <c r="I206" s="8"/>
      <c r="J206" s="9">
        <v>6</v>
      </c>
      <c r="K206" s="272" t="s">
        <v>426</v>
      </c>
      <c r="L206" s="273"/>
    </row>
    <row r="207" spans="1:12" ht="15" customHeight="1" x14ac:dyDescent="0.25">
      <c r="A207" s="268" t="s">
        <v>427</v>
      </c>
      <c r="B207" s="257" t="s">
        <v>427</v>
      </c>
      <c r="C207" s="258" t="s">
        <v>428</v>
      </c>
      <c r="D207" s="258" t="s">
        <v>428</v>
      </c>
      <c r="E207" s="258" t="s">
        <v>428</v>
      </c>
      <c r="F207" s="10">
        <f>VLOOKUP(A207,Prices!A:B,2,FALSE)</f>
        <v>594.24</v>
      </c>
      <c r="G207" s="28">
        <f t="shared" si="5"/>
        <v>594.24</v>
      </c>
      <c r="H207" s="5"/>
      <c r="I207" s="5"/>
      <c r="J207" s="4">
        <v>6</v>
      </c>
      <c r="K207" s="259" t="s">
        <v>429</v>
      </c>
      <c r="L207" s="269"/>
    </row>
    <row r="208" spans="1:12" ht="15.75" customHeight="1" x14ac:dyDescent="0.25">
      <c r="A208" s="268" t="s">
        <v>430</v>
      </c>
      <c r="B208" s="257" t="s">
        <v>430</v>
      </c>
      <c r="C208" s="258" t="s">
        <v>431</v>
      </c>
      <c r="D208" s="258" t="s">
        <v>431</v>
      </c>
      <c r="E208" s="258" t="s">
        <v>431</v>
      </c>
      <c r="F208" s="10">
        <f>VLOOKUP(A208,Prices!A:B,2,FALSE)</f>
        <v>679.02</v>
      </c>
      <c r="G208" s="28">
        <f t="shared" si="5"/>
        <v>679.02</v>
      </c>
      <c r="H208" s="5"/>
      <c r="I208" s="5"/>
      <c r="J208" s="4">
        <v>6</v>
      </c>
      <c r="K208" s="259" t="s">
        <v>432</v>
      </c>
      <c r="L208" s="269"/>
    </row>
    <row r="209" spans="1:12" ht="15.75" customHeight="1" x14ac:dyDescent="0.25">
      <c r="A209" s="268" t="s">
        <v>433</v>
      </c>
      <c r="B209" s="257" t="s">
        <v>433</v>
      </c>
      <c r="C209" s="258" t="s">
        <v>434</v>
      </c>
      <c r="D209" s="258" t="s">
        <v>434</v>
      </c>
      <c r="E209" s="258" t="s">
        <v>434</v>
      </c>
      <c r="F209" s="10">
        <f>VLOOKUP(A209,Prices!A:B,2,FALSE)</f>
        <v>756.15</v>
      </c>
      <c r="G209" s="28">
        <f t="shared" si="5"/>
        <v>756.15</v>
      </c>
      <c r="H209" s="5"/>
      <c r="I209" s="5"/>
      <c r="J209" s="4">
        <v>6</v>
      </c>
      <c r="K209" s="259" t="s">
        <v>435</v>
      </c>
      <c r="L209" s="269"/>
    </row>
    <row r="210" spans="1:12" x14ac:dyDescent="0.25">
      <c r="A210" s="268" t="s">
        <v>436</v>
      </c>
      <c r="B210" s="257" t="s">
        <v>436</v>
      </c>
      <c r="C210" s="258" t="s">
        <v>437</v>
      </c>
      <c r="D210" s="258" t="s">
        <v>437</v>
      </c>
      <c r="E210" s="258" t="s">
        <v>437</v>
      </c>
      <c r="F210" s="10">
        <f>VLOOKUP(A210,Prices!A:B,2,FALSE)</f>
        <v>840.98</v>
      </c>
      <c r="G210" s="28">
        <f t="shared" si="5"/>
        <v>840.98</v>
      </c>
      <c r="H210" s="5"/>
      <c r="I210" s="5"/>
      <c r="J210" s="4">
        <v>6</v>
      </c>
      <c r="K210" s="259" t="s">
        <v>438</v>
      </c>
      <c r="L210" s="269"/>
    </row>
    <row r="211" spans="1:12" ht="15.75" thickBot="1" x14ac:dyDescent="0.3">
      <c r="A211" s="277" t="s">
        <v>439</v>
      </c>
      <c r="B211" s="278" t="s">
        <v>439</v>
      </c>
      <c r="C211" s="279" t="s">
        <v>440</v>
      </c>
      <c r="D211" s="279" t="s">
        <v>440</v>
      </c>
      <c r="E211" s="279" t="s">
        <v>440</v>
      </c>
      <c r="F211" s="13">
        <f>VLOOKUP(A211,Prices!A:B,2,FALSE)</f>
        <v>925.83</v>
      </c>
      <c r="G211" s="41">
        <f t="shared" si="5"/>
        <v>925.83</v>
      </c>
      <c r="H211" s="12"/>
      <c r="I211" s="12"/>
      <c r="J211" s="14">
        <v>6</v>
      </c>
      <c r="K211" s="280" t="s">
        <v>441</v>
      </c>
      <c r="L211" s="281"/>
    </row>
    <row r="212" spans="1:12" x14ac:dyDescent="0.25">
      <c r="A212" s="30"/>
      <c r="B212" s="31"/>
      <c r="C212" s="24"/>
      <c r="D212" s="24"/>
      <c r="E212" s="24"/>
      <c r="F212" s="62"/>
      <c r="G212" s="112"/>
      <c r="H212" s="81"/>
      <c r="I212" s="81"/>
      <c r="J212" s="31"/>
      <c r="K212" s="30"/>
      <c r="L212" s="31"/>
    </row>
    <row r="213" spans="1:12" x14ac:dyDescent="0.25">
      <c r="A213" s="30"/>
      <c r="B213" s="31"/>
      <c r="C213" s="24"/>
      <c r="D213" s="24"/>
      <c r="E213" s="24"/>
      <c r="F213" s="62"/>
      <c r="G213" s="112"/>
      <c r="H213" s="81"/>
      <c r="I213" s="81"/>
      <c r="J213" s="31"/>
      <c r="K213" s="30"/>
      <c r="L213" s="31"/>
    </row>
    <row r="214" spans="1:12" x14ac:dyDescent="0.25">
      <c r="A214" s="30"/>
      <c r="B214" s="31"/>
      <c r="C214" s="24"/>
      <c r="D214" s="24"/>
      <c r="E214" s="24"/>
      <c r="F214" s="62"/>
      <c r="G214" s="112"/>
      <c r="H214" s="81"/>
      <c r="I214" s="81"/>
      <c r="J214" s="31"/>
      <c r="K214" s="30"/>
      <c r="L214" s="31"/>
    </row>
    <row r="215" spans="1:12" x14ac:dyDescent="0.25">
      <c r="A215" s="30"/>
      <c r="B215" s="31"/>
      <c r="C215" s="24"/>
      <c r="D215" s="24"/>
      <c r="E215" s="24"/>
      <c r="F215" s="62"/>
      <c r="G215" s="112"/>
      <c r="H215" s="81"/>
      <c r="I215" s="81"/>
      <c r="J215" s="31"/>
      <c r="K215" s="30"/>
      <c r="L215" s="31"/>
    </row>
    <row r="216" spans="1:12" x14ac:dyDescent="0.25">
      <c r="A216" s="30"/>
      <c r="B216" s="31"/>
      <c r="C216" s="24"/>
      <c r="D216" s="24"/>
      <c r="E216" s="24"/>
      <c r="F216" s="62"/>
      <c r="G216" s="112"/>
      <c r="H216" s="81"/>
      <c r="I216" s="81"/>
      <c r="J216" s="31"/>
      <c r="K216" s="30"/>
      <c r="L216" s="31"/>
    </row>
    <row r="217" spans="1:12" x14ac:dyDescent="0.25">
      <c r="A217" s="30"/>
      <c r="B217" s="31"/>
      <c r="C217" s="24"/>
      <c r="D217" s="24"/>
      <c r="E217" s="24"/>
      <c r="F217" s="62"/>
      <c r="G217" s="112"/>
      <c r="H217" s="81"/>
      <c r="I217" s="81"/>
      <c r="J217" s="31"/>
      <c r="K217" s="30"/>
      <c r="L217" s="31"/>
    </row>
    <row r="218" spans="1:12" x14ac:dyDescent="0.25">
      <c r="A218" s="30"/>
      <c r="B218" s="31"/>
      <c r="C218" s="24"/>
      <c r="D218" s="24"/>
      <c r="E218" s="24"/>
      <c r="F218" s="62"/>
      <c r="G218" s="112"/>
      <c r="H218" s="81"/>
      <c r="I218" s="81"/>
      <c r="J218" s="31"/>
      <c r="K218" s="30"/>
      <c r="L218" s="31"/>
    </row>
    <row r="219" spans="1:12" x14ac:dyDescent="0.25">
      <c r="A219" s="30"/>
      <c r="B219" s="31"/>
      <c r="C219" s="24"/>
      <c r="D219" s="24"/>
      <c r="E219" s="24"/>
      <c r="F219" s="62"/>
      <c r="G219" s="112"/>
      <c r="H219" s="81"/>
      <c r="I219" s="81"/>
      <c r="J219" s="31"/>
      <c r="K219" s="30"/>
      <c r="L219" s="31"/>
    </row>
    <row r="220" spans="1:12" x14ac:dyDescent="0.25">
      <c r="A220" s="243"/>
      <c r="B220" s="248"/>
      <c r="C220" s="248"/>
      <c r="D220" s="248"/>
      <c r="E220" s="248"/>
    </row>
    <row r="221" spans="1:12" x14ac:dyDescent="0.25">
      <c r="A221" s="248"/>
      <c r="B221" s="248"/>
      <c r="C221" s="248"/>
      <c r="D221" s="248"/>
      <c r="E221" s="248"/>
    </row>
    <row r="222" spans="1:12" x14ac:dyDescent="0.25">
      <c r="A222" s="248"/>
      <c r="B222" s="248"/>
      <c r="C222" s="248"/>
      <c r="D222" s="248"/>
      <c r="E222" s="248"/>
    </row>
    <row r="223" spans="1:12" x14ac:dyDescent="0.25">
      <c r="A223" s="248"/>
      <c r="B223" s="248"/>
      <c r="C223" s="248"/>
      <c r="D223" s="248"/>
      <c r="E223" s="248"/>
    </row>
    <row r="224" spans="1:12" x14ac:dyDescent="0.25">
      <c r="A224" s="243" t="s">
        <v>87</v>
      </c>
      <c r="B224" s="243"/>
      <c r="C224" s="243"/>
      <c r="D224" s="243"/>
      <c r="E224" s="243"/>
      <c r="F224" s="243"/>
      <c r="G224" s="243"/>
      <c r="H224" s="243"/>
      <c r="I224" s="243"/>
      <c r="J224" s="243"/>
      <c r="K224" s="243"/>
      <c r="L224" s="243"/>
    </row>
    <row r="225" spans="1:12" x14ac:dyDescent="0.25">
      <c r="A225" s="243" t="s">
        <v>88</v>
      </c>
      <c r="B225" s="243"/>
      <c r="C225" s="243"/>
      <c r="D225" s="243"/>
      <c r="E225" s="243"/>
      <c r="F225" s="243"/>
      <c r="G225" s="243"/>
      <c r="H225" s="243"/>
      <c r="I225" s="243"/>
      <c r="J225" s="243"/>
      <c r="K225" s="243"/>
      <c r="L225" s="243"/>
    </row>
    <row r="226" spans="1:12" ht="15.75" thickBot="1" x14ac:dyDescent="0.3">
      <c r="A226" s="243" t="s">
        <v>89</v>
      </c>
      <c r="B226" s="243"/>
      <c r="C226" s="243"/>
      <c r="D226" s="243"/>
      <c r="E226" s="243"/>
      <c r="F226" s="243"/>
      <c r="G226" s="243"/>
      <c r="H226" s="243"/>
      <c r="I226" s="243"/>
      <c r="J226" s="243"/>
      <c r="K226" s="243"/>
      <c r="L226" s="243"/>
    </row>
    <row r="227" spans="1:12" ht="15.75" thickBot="1" x14ac:dyDescent="0.3">
      <c r="A227" s="244" t="s">
        <v>90</v>
      </c>
      <c r="B227" s="245"/>
      <c r="C227" s="245"/>
      <c r="D227" s="245"/>
      <c r="E227" s="245"/>
      <c r="F227" s="245"/>
      <c r="G227" s="245"/>
      <c r="H227" s="245"/>
      <c r="I227" s="245"/>
      <c r="J227" s="245"/>
      <c r="K227" s="245"/>
      <c r="L227" s="246"/>
    </row>
    <row r="228" spans="1:12" ht="18" x14ac:dyDescent="0.25">
      <c r="A228" s="212" t="s">
        <v>602</v>
      </c>
      <c r="B228" s="213"/>
      <c r="C228" s="213"/>
      <c r="D228" s="213"/>
      <c r="E228" s="213"/>
      <c r="F228" s="213"/>
      <c r="G228" s="213"/>
      <c r="H228" s="213"/>
      <c r="I228" s="213"/>
      <c r="J228" s="213"/>
      <c r="K228" s="213" t="s">
        <v>752</v>
      </c>
      <c r="L228" s="247"/>
    </row>
    <row r="229" spans="1:12" ht="18.75" thickBot="1" x14ac:dyDescent="0.3">
      <c r="A229" s="222" t="s">
        <v>745</v>
      </c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4"/>
    </row>
    <row r="230" spans="1:12" ht="18.75" thickBot="1" x14ac:dyDescent="0.3">
      <c r="A230" s="225" t="str">
        <f>A3</f>
        <v>Effective January 17, 2022</v>
      </c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7"/>
    </row>
    <row r="231" spans="1:12" x14ac:dyDescent="0.25">
      <c r="A231" s="228"/>
      <c r="B231" s="229"/>
      <c r="C231" s="229"/>
      <c r="D231" s="229"/>
      <c r="E231" s="229"/>
      <c r="F231" s="229"/>
      <c r="G231" s="229"/>
      <c r="H231" s="229"/>
      <c r="I231" s="229"/>
      <c r="J231" s="229"/>
      <c r="K231" s="229"/>
      <c r="L231" s="230"/>
    </row>
    <row r="232" spans="1:12" x14ac:dyDescent="0.25">
      <c r="A232" s="231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3"/>
    </row>
    <row r="233" spans="1:12" x14ac:dyDescent="0.25">
      <c r="A233" s="231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3"/>
    </row>
    <row r="234" spans="1:12" x14ac:dyDescent="0.25">
      <c r="A234" s="231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3"/>
    </row>
    <row r="235" spans="1:12" ht="15.75" thickBot="1" x14ac:dyDescent="0.3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7"/>
    </row>
    <row r="236" spans="1:12" x14ac:dyDescent="0.25">
      <c r="A236" s="30"/>
      <c r="B236" s="31"/>
      <c r="C236" s="24"/>
      <c r="D236" s="24"/>
      <c r="E236" s="24"/>
      <c r="F236" s="32"/>
      <c r="G236" s="33"/>
      <c r="H236" s="33"/>
      <c r="I236" s="33"/>
      <c r="J236" s="31"/>
      <c r="K236" s="34"/>
      <c r="L236" s="34"/>
    </row>
    <row r="237" spans="1:12" x14ac:dyDescent="0.25">
      <c r="A237" s="274" t="s">
        <v>78</v>
      </c>
      <c r="B237" s="275"/>
      <c r="C237" s="276"/>
    </row>
    <row r="238" spans="1:12" x14ac:dyDescent="0.25">
      <c r="A238" s="16"/>
    </row>
    <row r="239" spans="1:12" x14ac:dyDescent="0.25">
      <c r="A239" s="17" t="s">
        <v>471</v>
      </c>
    </row>
    <row r="240" spans="1:12" x14ac:dyDescent="0.25">
      <c r="A240" s="17" t="s">
        <v>714</v>
      </c>
    </row>
    <row r="241" spans="1:5" x14ac:dyDescent="0.25">
      <c r="A241" s="17" t="s">
        <v>79</v>
      </c>
      <c r="B241" s="17"/>
      <c r="C241" s="17"/>
      <c r="D241" s="17"/>
      <c r="E241" s="17"/>
    </row>
    <row r="242" spans="1:5" x14ac:dyDescent="0.25">
      <c r="A242" s="18" t="s">
        <v>80</v>
      </c>
      <c r="B242" s="17"/>
      <c r="C242" s="17"/>
      <c r="D242" s="17"/>
      <c r="E242" s="17"/>
    </row>
    <row r="243" spans="1:5" x14ac:dyDescent="0.25">
      <c r="A243" s="17" t="s">
        <v>81</v>
      </c>
      <c r="B243" s="17"/>
      <c r="C243" s="17"/>
      <c r="D243" s="17"/>
      <c r="E243" s="17"/>
    </row>
    <row r="244" spans="1:5" x14ac:dyDescent="0.25">
      <c r="A244" s="17" t="s">
        <v>82</v>
      </c>
      <c r="B244" s="17"/>
      <c r="C244" s="17"/>
      <c r="D244" s="17"/>
      <c r="E244" s="17"/>
    </row>
    <row r="245" spans="1:5" x14ac:dyDescent="0.25">
      <c r="A245" s="17" t="s">
        <v>83</v>
      </c>
      <c r="B245" s="17"/>
      <c r="C245" s="17"/>
      <c r="D245" s="17"/>
      <c r="E245" s="17"/>
    </row>
    <row r="246" spans="1:5" x14ac:dyDescent="0.25">
      <c r="A246" s="17"/>
      <c r="B246" s="17"/>
      <c r="C246" s="17"/>
      <c r="D246" s="17"/>
      <c r="E246" s="17"/>
    </row>
    <row r="247" spans="1:5" x14ac:dyDescent="0.25">
      <c r="A247" s="19" t="s">
        <v>84</v>
      </c>
      <c r="B247" s="20"/>
      <c r="C247" s="17"/>
      <c r="D247" s="17"/>
      <c r="E247" s="17"/>
    </row>
    <row r="248" spans="1:5" x14ac:dyDescent="0.25">
      <c r="A248" s="21"/>
      <c r="B248" s="17"/>
      <c r="C248" s="17"/>
      <c r="D248" s="17"/>
      <c r="E248" s="17"/>
    </row>
    <row r="249" spans="1:5" x14ac:dyDescent="0.25">
      <c r="A249" s="17" t="s">
        <v>85</v>
      </c>
      <c r="B249" s="17"/>
      <c r="C249" s="17"/>
      <c r="D249" s="17"/>
      <c r="E249" s="17"/>
    </row>
    <row r="250" spans="1:5" x14ac:dyDescent="0.25">
      <c r="A250" s="18" t="s">
        <v>442</v>
      </c>
      <c r="B250" s="17"/>
      <c r="C250" s="17"/>
      <c r="D250" s="17"/>
      <c r="E250" s="17"/>
    </row>
    <row r="251" spans="1:5" x14ac:dyDescent="0.25">
      <c r="A251" s="18" t="s">
        <v>443</v>
      </c>
      <c r="B251" s="17"/>
      <c r="C251" s="17"/>
      <c r="D251" s="17"/>
      <c r="E251" s="17"/>
    </row>
    <row r="252" spans="1:5" x14ac:dyDescent="0.25">
      <c r="A252" s="18" t="s">
        <v>86</v>
      </c>
      <c r="B252" s="17"/>
      <c r="C252" s="17"/>
      <c r="D252" s="17"/>
      <c r="E252" s="17"/>
    </row>
    <row r="253" spans="1:5" x14ac:dyDescent="0.25">
      <c r="A253" s="35" t="s">
        <v>93</v>
      </c>
      <c r="B253" s="35"/>
      <c r="C253" s="35"/>
      <c r="D253" s="35"/>
      <c r="E253" s="35"/>
    </row>
    <row r="254" spans="1:5" x14ac:dyDescent="0.25">
      <c r="A254" s="15" t="s">
        <v>444</v>
      </c>
    </row>
    <row r="271" spans="1:5" x14ac:dyDescent="0.25">
      <c r="A271" s="243"/>
      <c r="B271" s="248"/>
      <c r="C271" s="248"/>
      <c r="D271" s="248"/>
      <c r="E271" s="248"/>
    </row>
    <row r="272" spans="1:5" x14ac:dyDescent="0.25">
      <c r="A272" s="248"/>
      <c r="B272" s="248"/>
      <c r="C272" s="248"/>
      <c r="D272" s="248"/>
      <c r="E272" s="248"/>
    </row>
    <row r="273" spans="1:12" x14ac:dyDescent="0.25">
      <c r="A273" s="248"/>
      <c r="B273" s="248"/>
      <c r="C273" s="248"/>
      <c r="D273" s="248"/>
      <c r="E273" s="248"/>
    </row>
    <row r="274" spans="1:12" x14ac:dyDescent="0.25">
      <c r="A274" s="248"/>
      <c r="B274" s="248"/>
      <c r="C274" s="248"/>
      <c r="D274" s="248"/>
      <c r="E274" s="248"/>
    </row>
    <row r="275" spans="1:12" x14ac:dyDescent="0.25">
      <c r="A275" s="243" t="s">
        <v>87</v>
      </c>
      <c r="B275" s="243"/>
      <c r="C275" s="243"/>
      <c r="D275" s="243"/>
      <c r="E275" s="243"/>
      <c r="F275" s="243"/>
      <c r="G275" s="243"/>
      <c r="H275" s="243"/>
      <c r="I275" s="243"/>
      <c r="J275" s="243"/>
      <c r="K275" s="243"/>
      <c r="L275" s="243"/>
    </row>
    <row r="276" spans="1:12" x14ac:dyDescent="0.25">
      <c r="A276" s="243" t="s">
        <v>88</v>
      </c>
      <c r="B276" s="243"/>
      <c r="C276" s="243"/>
      <c r="D276" s="243"/>
      <c r="E276" s="243"/>
      <c r="F276" s="243"/>
      <c r="G276" s="243"/>
      <c r="H276" s="243"/>
      <c r="I276" s="243"/>
      <c r="J276" s="243"/>
      <c r="K276" s="243"/>
      <c r="L276" s="243"/>
    </row>
    <row r="277" spans="1:12" ht="15.75" thickBot="1" x14ac:dyDescent="0.3">
      <c r="A277" s="243" t="s">
        <v>89</v>
      </c>
      <c r="B277" s="243"/>
      <c r="C277" s="243"/>
      <c r="D277" s="243"/>
      <c r="E277" s="243"/>
      <c r="F277" s="243"/>
      <c r="G277" s="243"/>
      <c r="H277" s="243"/>
      <c r="I277" s="243"/>
      <c r="J277" s="243"/>
      <c r="K277" s="243"/>
      <c r="L277" s="243"/>
    </row>
    <row r="278" spans="1:12" ht="15.75" thickBot="1" x14ac:dyDescent="0.3">
      <c r="A278" s="244" t="s">
        <v>90</v>
      </c>
      <c r="B278" s="245"/>
      <c r="C278" s="245"/>
      <c r="D278" s="245"/>
      <c r="E278" s="245"/>
      <c r="F278" s="245"/>
      <c r="G278" s="245"/>
      <c r="H278" s="245"/>
      <c r="I278" s="245"/>
      <c r="J278" s="245"/>
      <c r="K278" s="245"/>
      <c r="L278" s="246"/>
    </row>
  </sheetData>
  <mergeCells count="492">
    <mergeCell ref="A278:L278"/>
    <mergeCell ref="A229:L229"/>
    <mergeCell ref="A230:L230"/>
    <mergeCell ref="A231:L234"/>
    <mergeCell ref="A237:C237"/>
    <mergeCell ref="A271:E274"/>
    <mergeCell ref="A275:L275"/>
    <mergeCell ref="A210:B210"/>
    <mergeCell ref="C210:E210"/>
    <mergeCell ref="K210:L210"/>
    <mergeCell ref="A211:B211"/>
    <mergeCell ref="C211:E211"/>
    <mergeCell ref="K211:L211"/>
    <mergeCell ref="A228:J228"/>
    <mergeCell ref="K228:L228"/>
    <mergeCell ref="A220:E223"/>
    <mergeCell ref="A224:L224"/>
    <mergeCell ref="A225:L225"/>
    <mergeCell ref="A226:L226"/>
    <mergeCell ref="A227:L227"/>
    <mergeCell ref="A276:L276"/>
    <mergeCell ref="A277:L277"/>
    <mergeCell ref="A204:B204"/>
    <mergeCell ref="C204:E204"/>
    <mergeCell ref="K204:L204"/>
    <mergeCell ref="A205:B205"/>
    <mergeCell ref="C205:E205"/>
    <mergeCell ref="K205:L205"/>
    <mergeCell ref="A208:B208"/>
    <mergeCell ref="C208:E208"/>
    <mergeCell ref="K208:L208"/>
    <mergeCell ref="A209:B209"/>
    <mergeCell ref="C209:E209"/>
    <mergeCell ref="K209:L209"/>
    <mergeCell ref="A206:B206"/>
    <mergeCell ref="C206:E206"/>
    <mergeCell ref="K206:L206"/>
    <mergeCell ref="A207:B207"/>
    <mergeCell ref="C207:E207"/>
    <mergeCell ref="K207:L207"/>
    <mergeCell ref="A202:B202"/>
    <mergeCell ref="C202:E202"/>
    <mergeCell ref="K202:L202"/>
    <mergeCell ref="A203:B203"/>
    <mergeCell ref="C203:E203"/>
    <mergeCell ref="K203:L203"/>
    <mergeCell ref="A200:B200"/>
    <mergeCell ref="C200:E200"/>
    <mergeCell ref="K200:L200"/>
    <mergeCell ref="A201:B201"/>
    <mergeCell ref="C201:E201"/>
    <mergeCell ref="K201:L201"/>
    <mergeCell ref="A198:B198"/>
    <mergeCell ref="C198:E198"/>
    <mergeCell ref="K198:L198"/>
    <mergeCell ref="A199:B199"/>
    <mergeCell ref="C199:E199"/>
    <mergeCell ref="K199:L199"/>
    <mergeCell ref="A196:B196"/>
    <mergeCell ref="C196:E196"/>
    <mergeCell ref="K196:L196"/>
    <mergeCell ref="A197:B197"/>
    <mergeCell ref="C197:E197"/>
    <mergeCell ref="K197:L197"/>
    <mergeCell ref="A194:B194"/>
    <mergeCell ref="C194:E194"/>
    <mergeCell ref="K194:L194"/>
    <mergeCell ref="A195:B195"/>
    <mergeCell ref="C195:E195"/>
    <mergeCell ref="K195:L195"/>
    <mergeCell ref="A188:L188"/>
    <mergeCell ref="A189:L189"/>
    <mergeCell ref="A192:B192"/>
    <mergeCell ref="C192:E192"/>
    <mergeCell ref="K192:L192"/>
    <mergeCell ref="A193:B193"/>
    <mergeCell ref="C193:E193"/>
    <mergeCell ref="K193:L193"/>
    <mergeCell ref="A190:B190"/>
    <mergeCell ref="C190:E190"/>
    <mergeCell ref="K190:L190"/>
    <mergeCell ref="A191:B191"/>
    <mergeCell ref="C191:E191"/>
    <mergeCell ref="K191:L191"/>
    <mergeCell ref="A179:L179"/>
    <mergeCell ref="A180:L180"/>
    <mergeCell ref="A181:L184"/>
    <mergeCell ref="A186:B187"/>
    <mergeCell ref="C186:E186"/>
    <mergeCell ref="K186:L187"/>
    <mergeCell ref="C187:E187"/>
    <mergeCell ref="A170:E173"/>
    <mergeCell ref="A174:L174"/>
    <mergeCell ref="A175:L175"/>
    <mergeCell ref="A176:L176"/>
    <mergeCell ref="A177:L177"/>
    <mergeCell ref="A178:J178"/>
    <mergeCell ref="K178:L178"/>
    <mergeCell ref="A168:B168"/>
    <mergeCell ref="C168:E168"/>
    <mergeCell ref="K168:L168"/>
    <mergeCell ref="A169:B169"/>
    <mergeCell ref="C169:E169"/>
    <mergeCell ref="K169:L169"/>
    <mergeCell ref="A166:B166"/>
    <mergeCell ref="C166:E166"/>
    <mergeCell ref="K166:L166"/>
    <mergeCell ref="A167:B167"/>
    <mergeCell ref="C167:E167"/>
    <mergeCell ref="K167:L167"/>
    <mergeCell ref="A164:B164"/>
    <mergeCell ref="C164:E164"/>
    <mergeCell ref="K164:L164"/>
    <mergeCell ref="A165:B165"/>
    <mergeCell ref="C165:E165"/>
    <mergeCell ref="K165:L165"/>
    <mergeCell ref="A162:B162"/>
    <mergeCell ref="C162:E162"/>
    <mergeCell ref="K162:L162"/>
    <mergeCell ref="A163:B163"/>
    <mergeCell ref="C163:E163"/>
    <mergeCell ref="K163:L163"/>
    <mergeCell ref="A160:B160"/>
    <mergeCell ref="C160:E160"/>
    <mergeCell ref="K160:L160"/>
    <mergeCell ref="A161:B161"/>
    <mergeCell ref="C161:E161"/>
    <mergeCell ref="K161:L161"/>
    <mergeCell ref="A158:B158"/>
    <mergeCell ref="C158:E158"/>
    <mergeCell ref="K158:L158"/>
    <mergeCell ref="A159:B159"/>
    <mergeCell ref="C159:E159"/>
    <mergeCell ref="K159:L159"/>
    <mergeCell ref="A156:B156"/>
    <mergeCell ref="C156:E156"/>
    <mergeCell ref="K156:L156"/>
    <mergeCell ref="A157:B157"/>
    <mergeCell ref="C157:E157"/>
    <mergeCell ref="K157:L157"/>
    <mergeCell ref="A151:B151"/>
    <mergeCell ref="C151:E151"/>
    <mergeCell ref="K151:L151"/>
    <mergeCell ref="A152:B152"/>
    <mergeCell ref="C152:E152"/>
    <mergeCell ref="K152:L152"/>
    <mergeCell ref="A153:B153"/>
    <mergeCell ref="C153:E153"/>
    <mergeCell ref="K153:L153"/>
    <mergeCell ref="A154:B154"/>
    <mergeCell ref="C154:E154"/>
    <mergeCell ref="K154:L154"/>
    <mergeCell ref="A155:B155"/>
    <mergeCell ref="C155:E155"/>
    <mergeCell ref="K155:L155"/>
    <mergeCell ref="A149:B149"/>
    <mergeCell ref="C149:E149"/>
    <mergeCell ref="K149:L149"/>
    <mergeCell ref="A150:B150"/>
    <mergeCell ref="C150:E150"/>
    <mergeCell ref="K150:L150"/>
    <mergeCell ref="A147:B147"/>
    <mergeCell ref="C147:E147"/>
    <mergeCell ref="K147:L147"/>
    <mergeCell ref="A148:B148"/>
    <mergeCell ref="C148:E148"/>
    <mergeCell ref="K148:L148"/>
    <mergeCell ref="A146:B146"/>
    <mergeCell ref="C146:E146"/>
    <mergeCell ref="K146:L146"/>
    <mergeCell ref="A140:B140"/>
    <mergeCell ref="C140:E140"/>
    <mergeCell ref="K140:L140"/>
    <mergeCell ref="A141:B141"/>
    <mergeCell ref="C141:E141"/>
    <mergeCell ref="K141:L141"/>
    <mergeCell ref="A144:B144"/>
    <mergeCell ref="C144:E144"/>
    <mergeCell ref="K144:L144"/>
    <mergeCell ref="A119:J119"/>
    <mergeCell ref="K119:L119"/>
    <mergeCell ref="A111:E114"/>
    <mergeCell ref="A115:L115"/>
    <mergeCell ref="A116:L116"/>
    <mergeCell ref="A117:L117"/>
    <mergeCell ref="A118:L118"/>
    <mergeCell ref="A110:B110"/>
    <mergeCell ref="A145:B145"/>
    <mergeCell ref="C145:E145"/>
    <mergeCell ref="K145:L145"/>
    <mergeCell ref="A129:L129"/>
    <mergeCell ref="A130:L130"/>
    <mergeCell ref="A134:B134"/>
    <mergeCell ref="C134:E134"/>
    <mergeCell ref="K134:L134"/>
    <mergeCell ref="A135:B135"/>
    <mergeCell ref="C135:E135"/>
    <mergeCell ref="K135:L135"/>
    <mergeCell ref="A120:L120"/>
    <mergeCell ref="A121:L121"/>
    <mergeCell ref="A122:L125"/>
    <mergeCell ref="A127:B128"/>
    <mergeCell ref="C127:E127"/>
    <mergeCell ref="K127:L128"/>
    <mergeCell ref="C128:E128"/>
    <mergeCell ref="C110:E110"/>
    <mergeCell ref="A61:L61"/>
    <mergeCell ref="A62:L62"/>
    <mergeCell ref="A63:L66"/>
    <mergeCell ref="A68:B69"/>
    <mergeCell ref="C68:E68"/>
    <mergeCell ref="K68:L69"/>
    <mergeCell ref="C69:E69"/>
    <mergeCell ref="A104:B104"/>
    <mergeCell ref="C104:E104"/>
    <mergeCell ref="K104:L104"/>
    <mergeCell ref="K97:L97"/>
    <mergeCell ref="A98:B98"/>
    <mergeCell ref="C98:E98"/>
    <mergeCell ref="K98:L98"/>
    <mergeCell ref="A92:B92"/>
    <mergeCell ref="C92:E92"/>
    <mergeCell ref="K92:L92"/>
    <mergeCell ref="A93:B93"/>
    <mergeCell ref="K110:L110"/>
    <mergeCell ref="K93:L93"/>
    <mergeCell ref="A90:B90"/>
    <mergeCell ref="C90:E90"/>
    <mergeCell ref="K90:L90"/>
    <mergeCell ref="A91:B91"/>
    <mergeCell ref="C91:E91"/>
    <mergeCell ref="K91:L91"/>
    <mergeCell ref="C99:E99"/>
    <mergeCell ref="K99:L99"/>
    <mergeCell ref="A97:B97"/>
    <mergeCell ref="C97:E97"/>
    <mergeCell ref="C93:E93"/>
    <mergeCell ref="A99:B99"/>
    <mergeCell ref="A94:B94"/>
    <mergeCell ref="C94:E94"/>
    <mergeCell ref="K94:L94"/>
    <mergeCell ref="A95:B95"/>
    <mergeCell ref="C95:E95"/>
    <mergeCell ref="K95:L95"/>
    <mergeCell ref="A96:B96"/>
    <mergeCell ref="C96:E96"/>
    <mergeCell ref="K96:L96"/>
    <mergeCell ref="A88:B88"/>
    <mergeCell ref="C88:E88"/>
    <mergeCell ref="K88:L88"/>
    <mergeCell ref="A89:B89"/>
    <mergeCell ref="C89:E89"/>
    <mergeCell ref="K89:L89"/>
    <mergeCell ref="A86:B86"/>
    <mergeCell ref="C86:E86"/>
    <mergeCell ref="K86:L86"/>
    <mergeCell ref="A87:B87"/>
    <mergeCell ref="C87:E87"/>
    <mergeCell ref="K87:L87"/>
    <mergeCell ref="A81:B81"/>
    <mergeCell ref="C81:E81"/>
    <mergeCell ref="K81:L81"/>
    <mergeCell ref="A82:B82"/>
    <mergeCell ref="C82:E82"/>
    <mergeCell ref="K82:L82"/>
    <mergeCell ref="A79:B79"/>
    <mergeCell ref="C79:E79"/>
    <mergeCell ref="K79:L79"/>
    <mergeCell ref="A80:B80"/>
    <mergeCell ref="C80:E80"/>
    <mergeCell ref="K80:L80"/>
    <mergeCell ref="A77:B77"/>
    <mergeCell ref="C77:E77"/>
    <mergeCell ref="K77:L77"/>
    <mergeCell ref="A78:B78"/>
    <mergeCell ref="C78:E78"/>
    <mergeCell ref="K78:L78"/>
    <mergeCell ref="A70:L70"/>
    <mergeCell ref="A71:L71"/>
    <mergeCell ref="A75:B75"/>
    <mergeCell ref="C75:E75"/>
    <mergeCell ref="K75:L75"/>
    <mergeCell ref="A76:B76"/>
    <mergeCell ref="C76:E76"/>
    <mergeCell ref="K76:L76"/>
    <mergeCell ref="A72:B72"/>
    <mergeCell ref="C72:E72"/>
    <mergeCell ref="K72:L72"/>
    <mergeCell ref="A73:B73"/>
    <mergeCell ref="C73:E73"/>
    <mergeCell ref="K73:L73"/>
    <mergeCell ref="A74:B74"/>
    <mergeCell ref="C74:E74"/>
    <mergeCell ref="K74:L74"/>
    <mergeCell ref="A58:L58"/>
    <mergeCell ref="A59:L59"/>
    <mergeCell ref="A60:J60"/>
    <mergeCell ref="K60:L60"/>
    <mergeCell ref="A48:B48"/>
    <mergeCell ref="C48:E48"/>
    <mergeCell ref="K48:L48"/>
    <mergeCell ref="A49:B49"/>
    <mergeCell ref="C49:E49"/>
    <mergeCell ref="K49:L49"/>
    <mergeCell ref="A50:B50"/>
    <mergeCell ref="C50:E50"/>
    <mergeCell ref="K50:L50"/>
    <mergeCell ref="A51:B51"/>
    <mergeCell ref="C51:E51"/>
    <mergeCell ref="K51:L51"/>
    <mergeCell ref="A52:E55"/>
    <mergeCell ref="A56:L56"/>
    <mergeCell ref="A57:L57"/>
    <mergeCell ref="A46:B46"/>
    <mergeCell ref="C46:E46"/>
    <mergeCell ref="K46:L46"/>
    <mergeCell ref="A47:B47"/>
    <mergeCell ref="C47:E47"/>
    <mergeCell ref="K47:L47"/>
    <mergeCell ref="A44:B44"/>
    <mergeCell ref="C44:E44"/>
    <mergeCell ref="K44:L44"/>
    <mergeCell ref="A45:B45"/>
    <mergeCell ref="C45:E45"/>
    <mergeCell ref="K45:L45"/>
    <mergeCell ref="A42:B42"/>
    <mergeCell ref="C42:E42"/>
    <mergeCell ref="K42:L42"/>
    <mergeCell ref="A43:B43"/>
    <mergeCell ref="C43:E43"/>
    <mergeCell ref="K43:L43"/>
    <mergeCell ref="A40:B40"/>
    <mergeCell ref="C40:E40"/>
    <mergeCell ref="K40:L40"/>
    <mergeCell ref="A41:B41"/>
    <mergeCell ref="C41:E41"/>
    <mergeCell ref="K41:L41"/>
    <mergeCell ref="A38:B38"/>
    <mergeCell ref="C38:E38"/>
    <mergeCell ref="K38:L38"/>
    <mergeCell ref="A39:B39"/>
    <mergeCell ref="C39:E39"/>
    <mergeCell ref="K39:L39"/>
    <mergeCell ref="A33:B33"/>
    <mergeCell ref="C33:E33"/>
    <mergeCell ref="K33:L33"/>
    <mergeCell ref="A34:B34"/>
    <mergeCell ref="C34:E34"/>
    <mergeCell ref="K34:L34"/>
    <mergeCell ref="A35:B35"/>
    <mergeCell ref="C35:E35"/>
    <mergeCell ref="K35:L35"/>
    <mergeCell ref="A36:B36"/>
    <mergeCell ref="C36:E36"/>
    <mergeCell ref="K36:L36"/>
    <mergeCell ref="A37:B37"/>
    <mergeCell ref="C37:E37"/>
    <mergeCell ref="K37:L37"/>
    <mergeCell ref="A31:B31"/>
    <mergeCell ref="C31:E31"/>
    <mergeCell ref="K31:L31"/>
    <mergeCell ref="A32:B32"/>
    <mergeCell ref="C32:E32"/>
    <mergeCell ref="K32:L32"/>
    <mergeCell ref="A29:B29"/>
    <mergeCell ref="C29:E29"/>
    <mergeCell ref="K29:L29"/>
    <mergeCell ref="A30:B30"/>
    <mergeCell ref="C30:E30"/>
    <mergeCell ref="K30:L30"/>
    <mergeCell ref="A27:B27"/>
    <mergeCell ref="C27:E27"/>
    <mergeCell ref="K27:L27"/>
    <mergeCell ref="A28:B28"/>
    <mergeCell ref="C28:E28"/>
    <mergeCell ref="K28:L28"/>
    <mergeCell ref="A22:B22"/>
    <mergeCell ref="C22:E22"/>
    <mergeCell ref="K22:L22"/>
    <mergeCell ref="A23:B23"/>
    <mergeCell ref="C23:E23"/>
    <mergeCell ref="K23:L23"/>
    <mergeCell ref="A1:J1"/>
    <mergeCell ref="K1:L1"/>
    <mergeCell ref="A11:L11"/>
    <mergeCell ref="A12:L12"/>
    <mergeCell ref="A16:B16"/>
    <mergeCell ref="C16:E16"/>
    <mergeCell ref="K16:L16"/>
    <mergeCell ref="A17:B17"/>
    <mergeCell ref="C17:E17"/>
    <mergeCell ref="K17:L17"/>
    <mergeCell ref="A2:L2"/>
    <mergeCell ref="A3:L3"/>
    <mergeCell ref="A4:L7"/>
    <mergeCell ref="A9:B10"/>
    <mergeCell ref="C9:E9"/>
    <mergeCell ref="K9:L10"/>
    <mergeCell ref="C10:E10"/>
    <mergeCell ref="A13:B13"/>
    <mergeCell ref="C13:E13"/>
    <mergeCell ref="K13:L13"/>
    <mergeCell ref="A14:B14"/>
    <mergeCell ref="C14:E14"/>
    <mergeCell ref="K14:L14"/>
    <mergeCell ref="A15:B15"/>
    <mergeCell ref="C15:E15"/>
    <mergeCell ref="K15:L15"/>
    <mergeCell ref="A24:B24"/>
    <mergeCell ref="C24:E24"/>
    <mergeCell ref="K24:L24"/>
    <mergeCell ref="A25:B25"/>
    <mergeCell ref="C25:E25"/>
    <mergeCell ref="K25:L25"/>
    <mergeCell ref="A26:B26"/>
    <mergeCell ref="C26:E26"/>
    <mergeCell ref="K26:L26"/>
    <mergeCell ref="A20:B20"/>
    <mergeCell ref="C20:E20"/>
    <mergeCell ref="K20:L20"/>
    <mergeCell ref="A21:B21"/>
    <mergeCell ref="C21:E21"/>
    <mergeCell ref="K21:L21"/>
    <mergeCell ref="A18:B18"/>
    <mergeCell ref="C18:E18"/>
    <mergeCell ref="K18:L18"/>
    <mergeCell ref="A19:B19"/>
    <mergeCell ref="C19:E19"/>
    <mergeCell ref="K19:L19"/>
    <mergeCell ref="A83:B83"/>
    <mergeCell ref="C83:E83"/>
    <mergeCell ref="K83:L83"/>
    <mergeCell ref="A84:B84"/>
    <mergeCell ref="C84:E84"/>
    <mergeCell ref="K84:L84"/>
    <mergeCell ref="A85:B85"/>
    <mergeCell ref="C85:E85"/>
    <mergeCell ref="K85:L85"/>
    <mergeCell ref="A131:B131"/>
    <mergeCell ref="C131:E131"/>
    <mergeCell ref="K131:L131"/>
    <mergeCell ref="A132:B132"/>
    <mergeCell ref="C132:E132"/>
    <mergeCell ref="K132:L132"/>
    <mergeCell ref="K101:L101"/>
    <mergeCell ref="A102:B102"/>
    <mergeCell ref="C102:E102"/>
    <mergeCell ref="K102:L102"/>
    <mergeCell ref="A105:B105"/>
    <mergeCell ref="C105:E105"/>
    <mergeCell ref="K105:L105"/>
    <mergeCell ref="A106:B106"/>
    <mergeCell ref="C106:E106"/>
    <mergeCell ref="K106:L106"/>
    <mergeCell ref="A107:B107"/>
    <mergeCell ref="C107:E107"/>
    <mergeCell ref="K107:L107"/>
    <mergeCell ref="A103:B103"/>
    <mergeCell ref="C103:E103"/>
    <mergeCell ref="K103:L103"/>
    <mergeCell ref="A101:B101"/>
    <mergeCell ref="C101:E101"/>
    <mergeCell ref="A100:B100"/>
    <mergeCell ref="C100:E100"/>
    <mergeCell ref="K100:L100"/>
    <mergeCell ref="A109:B109"/>
    <mergeCell ref="C109:E109"/>
    <mergeCell ref="K109:L109"/>
    <mergeCell ref="A108:B108"/>
    <mergeCell ref="C108:E108"/>
    <mergeCell ref="K108:L108"/>
    <mergeCell ref="A133:B133"/>
    <mergeCell ref="C133:E133"/>
    <mergeCell ref="K133:L133"/>
    <mergeCell ref="A142:B142"/>
    <mergeCell ref="C142:E142"/>
    <mergeCell ref="K142:L142"/>
    <mergeCell ref="A143:B143"/>
    <mergeCell ref="C143:E143"/>
    <mergeCell ref="K143:L143"/>
    <mergeCell ref="A138:B138"/>
    <mergeCell ref="C138:E138"/>
    <mergeCell ref="K138:L138"/>
    <mergeCell ref="A139:B139"/>
    <mergeCell ref="C139:E139"/>
    <mergeCell ref="K139:L139"/>
    <mergeCell ref="A136:B136"/>
    <mergeCell ref="C136:E136"/>
    <mergeCell ref="K136:L136"/>
    <mergeCell ref="A137:B137"/>
    <mergeCell ref="C137:E137"/>
    <mergeCell ref="K137:L137"/>
  </mergeCells>
  <pageMargins left="0.7" right="0.7" top="0.75" bottom="0.75" header="0.3" footer="0.3"/>
  <pageSetup scale="92" orientation="portrait" r:id="rId1"/>
  <rowBreaks count="2" manualBreakCount="2">
    <brk id="56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N99"/>
  <sheetViews>
    <sheetView zoomScaleNormal="100" workbookViewId="0">
      <pane ySplit="10" topLeftCell="A80" activePane="bottomLeft" state="frozen"/>
      <selection pane="bottomLeft" activeCell="J86" sqref="J86"/>
    </sheetView>
  </sheetViews>
  <sheetFormatPr defaultColWidth="9.140625" defaultRowHeight="15" x14ac:dyDescent="0.25"/>
  <cols>
    <col min="1" max="7" width="9.140625" style="15"/>
    <col min="8" max="9" width="9.140625" style="15" hidden="1" customWidth="1"/>
    <col min="10" max="10" width="9.140625" style="15"/>
    <col min="11" max="11" width="11" style="15" bestFit="1" customWidth="1"/>
    <col min="12" max="12" width="12.140625" style="15" customWidth="1"/>
    <col min="13" max="16384" width="9.140625" style="15"/>
  </cols>
  <sheetData>
    <row r="1" spans="1:14" ht="18" x14ac:dyDescent="0.25">
      <c r="A1" s="212" t="s">
        <v>602</v>
      </c>
      <c r="B1" s="213"/>
      <c r="C1" s="213"/>
      <c r="D1" s="213"/>
      <c r="E1" s="213"/>
      <c r="F1" s="213"/>
      <c r="G1" s="213"/>
      <c r="H1" s="213"/>
      <c r="I1" s="213"/>
      <c r="J1" s="213"/>
      <c r="K1" s="214" t="s">
        <v>752</v>
      </c>
      <c r="L1" s="215"/>
    </row>
    <row r="2" spans="1:14" ht="18.75" thickBot="1" x14ac:dyDescent="0.3">
      <c r="A2" s="222" t="s">
        <v>809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1:14" ht="18.75" thickBot="1" x14ac:dyDescent="0.3">
      <c r="A3" s="225" t="str">
        <f>'Standard Line Sets'!A3:L3</f>
        <v>Effective January 17, 2022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7"/>
    </row>
    <row r="4" spans="1:14" x14ac:dyDescent="0.25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30"/>
    </row>
    <row r="5" spans="1:14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3"/>
    </row>
    <row r="6" spans="1:14" x14ac:dyDescent="0.25">
      <c r="A6" s="231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3"/>
    </row>
    <row r="7" spans="1:14" x14ac:dyDescent="0.25">
      <c r="A7" s="231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3"/>
    </row>
    <row r="8" spans="1:14" ht="15.75" thickBot="1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4" ht="15.75" thickBot="1" x14ac:dyDescent="0.3">
      <c r="A9" s="234" t="s">
        <v>0</v>
      </c>
      <c r="B9" s="235"/>
      <c r="C9" s="238" t="s">
        <v>1</v>
      </c>
      <c r="D9" s="238"/>
      <c r="E9" s="238"/>
      <c r="F9" s="1" t="s">
        <v>96</v>
      </c>
      <c r="G9" s="1" t="s">
        <v>445</v>
      </c>
      <c r="H9" s="1"/>
      <c r="I9" s="1"/>
      <c r="J9" s="1" t="s">
        <v>2</v>
      </c>
      <c r="K9" s="234" t="s">
        <v>3</v>
      </c>
      <c r="L9" s="235"/>
    </row>
    <row r="10" spans="1:14" ht="15.75" thickBot="1" x14ac:dyDescent="0.3">
      <c r="A10" s="236"/>
      <c r="B10" s="237"/>
      <c r="C10" s="239" t="s">
        <v>5</v>
      </c>
      <c r="D10" s="239"/>
      <c r="E10" s="239"/>
      <c r="F10" s="2" t="s">
        <v>97</v>
      </c>
      <c r="G10" s="38">
        <v>0</v>
      </c>
      <c r="H10" s="37"/>
      <c r="I10" s="37"/>
      <c r="J10" s="3" t="s">
        <v>7</v>
      </c>
      <c r="K10" s="236"/>
      <c r="L10" s="237"/>
    </row>
    <row r="11" spans="1:14" ht="15.75" thickBot="1" x14ac:dyDescent="0.3">
      <c r="A11" s="216" t="s">
        <v>808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8"/>
    </row>
    <row r="12" spans="1:14" x14ac:dyDescent="0.25">
      <c r="A12" s="249" t="s">
        <v>45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1"/>
    </row>
    <row r="13" spans="1:14" x14ac:dyDescent="0.25">
      <c r="A13" s="197" t="s">
        <v>810</v>
      </c>
      <c r="B13" s="198"/>
      <c r="C13" s="199" t="s">
        <v>784</v>
      </c>
      <c r="D13" s="199"/>
      <c r="E13" s="199"/>
      <c r="F13" s="114">
        <v>251.59</v>
      </c>
      <c r="G13" s="162">
        <f t="shared" ref="G13:G15" si="0">F13*$I$16</f>
        <v>251.59</v>
      </c>
      <c r="H13" s="174"/>
      <c r="I13" s="175"/>
      <c r="J13" s="149">
        <v>16</v>
      </c>
      <c r="K13" s="200" t="s">
        <v>876</v>
      </c>
      <c r="L13" s="198"/>
    </row>
    <row r="14" spans="1:14" x14ac:dyDescent="0.25">
      <c r="A14" s="201" t="s">
        <v>811</v>
      </c>
      <c r="B14" s="202"/>
      <c r="C14" s="203" t="s">
        <v>785</v>
      </c>
      <c r="D14" s="203"/>
      <c r="E14" s="203"/>
      <c r="F14" s="115">
        <v>347.81</v>
      </c>
      <c r="G14" s="157">
        <f t="shared" si="0"/>
        <v>347.81</v>
      </c>
      <c r="H14" s="172"/>
      <c r="I14" s="173"/>
      <c r="J14" s="148">
        <v>11</v>
      </c>
      <c r="K14" s="204" t="s">
        <v>877</v>
      </c>
      <c r="L14" s="202"/>
      <c r="N14" s="125"/>
    </row>
    <row r="15" spans="1:14" x14ac:dyDescent="0.25">
      <c r="A15" s="193" t="s">
        <v>812</v>
      </c>
      <c r="B15" s="194"/>
      <c r="C15" s="195" t="s">
        <v>786</v>
      </c>
      <c r="D15" s="195"/>
      <c r="E15" s="195"/>
      <c r="F15" s="116">
        <v>451.13</v>
      </c>
      <c r="G15" s="166">
        <f t="shared" si="0"/>
        <v>451.13</v>
      </c>
      <c r="H15" s="176"/>
      <c r="I15" s="177"/>
      <c r="J15" s="150">
        <v>11</v>
      </c>
      <c r="K15" s="196" t="s">
        <v>878</v>
      </c>
      <c r="L15" s="194"/>
      <c r="N15" s="125"/>
    </row>
    <row r="16" spans="1:14" x14ac:dyDescent="0.25">
      <c r="A16" s="197" t="s">
        <v>606</v>
      </c>
      <c r="B16" s="240"/>
      <c r="C16" s="199" t="s">
        <v>71</v>
      </c>
      <c r="D16" s="199"/>
      <c r="E16" s="199"/>
      <c r="F16" s="114">
        <f>VLOOKUP(A16,Prices!A:B,2,FALSE)</f>
        <v>168.38</v>
      </c>
      <c r="G16" s="162">
        <f>F16*$I$16</f>
        <v>168.38</v>
      </c>
      <c r="H16" s="174">
        <f>G10</f>
        <v>0</v>
      </c>
      <c r="I16" s="175">
        <f>1-H16</f>
        <v>1</v>
      </c>
      <c r="J16" s="149">
        <v>16</v>
      </c>
      <c r="K16" s="200" t="s">
        <v>613</v>
      </c>
      <c r="L16" s="240"/>
      <c r="N16" s="125"/>
    </row>
    <row r="17" spans="1:14" x14ac:dyDescent="0.25">
      <c r="A17" s="201" t="s">
        <v>607</v>
      </c>
      <c r="B17" s="202"/>
      <c r="C17" s="203" t="s">
        <v>604</v>
      </c>
      <c r="D17" s="203"/>
      <c r="E17" s="203"/>
      <c r="F17" s="115">
        <f>VLOOKUP(A17,Prices!A:B,2,FALSE)</f>
        <v>211.09</v>
      </c>
      <c r="G17" s="157">
        <f t="shared" ref="G17:G42" si="1">F17*$I$16</f>
        <v>211.09</v>
      </c>
      <c r="H17" s="160"/>
      <c r="I17" s="160"/>
      <c r="J17" s="148">
        <v>16</v>
      </c>
      <c r="K17" s="204" t="s">
        <v>614</v>
      </c>
      <c r="L17" s="202"/>
      <c r="N17" s="125"/>
    </row>
    <row r="18" spans="1:14" x14ac:dyDescent="0.25">
      <c r="A18" s="201" t="s">
        <v>608</v>
      </c>
      <c r="B18" s="202"/>
      <c r="C18" s="203" t="s">
        <v>73</v>
      </c>
      <c r="D18" s="203"/>
      <c r="E18" s="203"/>
      <c r="F18" s="115">
        <f>VLOOKUP(A18,Prices!A:B,2,FALSE)</f>
        <v>241.91</v>
      </c>
      <c r="G18" s="157">
        <f t="shared" si="1"/>
        <v>241.91</v>
      </c>
      <c r="H18" s="160"/>
      <c r="I18" s="160"/>
      <c r="J18" s="148">
        <v>16</v>
      </c>
      <c r="K18" s="204" t="s">
        <v>615</v>
      </c>
      <c r="L18" s="202"/>
      <c r="N18" s="125"/>
    </row>
    <row r="19" spans="1:14" x14ac:dyDescent="0.25">
      <c r="A19" s="201" t="s">
        <v>609</v>
      </c>
      <c r="B19" s="202"/>
      <c r="C19" s="203" t="s">
        <v>523</v>
      </c>
      <c r="D19" s="203"/>
      <c r="E19" s="203"/>
      <c r="F19" s="115">
        <f>VLOOKUP(A19,Prices!A:B,2,FALSE)</f>
        <v>279.43</v>
      </c>
      <c r="G19" s="157">
        <f t="shared" si="1"/>
        <v>279.43</v>
      </c>
      <c r="H19" s="160"/>
      <c r="I19" s="160"/>
      <c r="J19" s="148">
        <v>16</v>
      </c>
      <c r="K19" s="204" t="s">
        <v>616</v>
      </c>
      <c r="L19" s="202"/>
      <c r="N19" s="125"/>
    </row>
    <row r="20" spans="1:14" x14ac:dyDescent="0.25">
      <c r="A20" s="201" t="s">
        <v>610</v>
      </c>
      <c r="B20" s="202"/>
      <c r="C20" s="203" t="s">
        <v>75</v>
      </c>
      <c r="D20" s="203"/>
      <c r="E20" s="203"/>
      <c r="F20" s="115">
        <f>VLOOKUP(A20,Prices!A:B,2,FALSE)</f>
        <v>334.43</v>
      </c>
      <c r="G20" s="157">
        <f t="shared" si="1"/>
        <v>334.43</v>
      </c>
      <c r="H20" s="160"/>
      <c r="I20" s="160"/>
      <c r="J20" s="148">
        <v>11</v>
      </c>
      <c r="K20" s="204" t="s">
        <v>617</v>
      </c>
      <c r="L20" s="202"/>
      <c r="N20" s="125"/>
    </row>
    <row r="21" spans="1:14" x14ac:dyDescent="0.25">
      <c r="A21" s="201" t="s">
        <v>611</v>
      </c>
      <c r="B21" s="202"/>
      <c r="C21" s="203" t="s">
        <v>605</v>
      </c>
      <c r="D21" s="203"/>
      <c r="E21" s="203"/>
      <c r="F21" s="115">
        <f>VLOOKUP(A21,Prices!A:B,2,FALSE)</f>
        <v>375.38</v>
      </c>
      <c r="G21" s="157">
        <f t="shared" si="1"/>
        <v>375.38</v>
      </c>
      <c r="H21" s="160"/>
      <c r="I21" s="160"/>
      <c r="J21" s="148">
        <v>11</v>
      </c>
      <c r="K21" s="204" t="s">
        <v>618</v>
      </c>
      <c r="L21" s="202"/>
      <c r="N21" s="125"/>
    </row>
    <row r="22" spans="1:14" x14ac:dyDescent="0.25">
      <c r="A22" s="193" t="s">
        <v>612</v>
      </c>
      <c r="B22" s="194"/>
      <c r="C22" s="195" t="s">
        <v>77</v>
      </c>
      <c r="D22" s="195"/>
      <c r="E22" s="195"/>
      <c r="F22" s="116">
        <f>VLOOKUP(A22,Prices!A:B,2,FALSE)</f>
        <v>433.78</v>
      </c>
      <c r="G22" s="166">
        <f t="shared" si="1"/>
        <v>433.78</v>
      </c>
      <c r="H22" s="169"/>
      <c r="I22" s="169"/>
      <c r="J22" s="150">
        <v>11</v>
      </c>
      <c r="K22" s="196" t="s">
        <v>619</v>
      </c>
      <c r="L22" s="194"/>
      <c r="N22" s="125"/>
    </row>
    <row r="23" spans="1:14" x14ac:dyDescent="0.25">
      <c r="A23" s="197" t="s">
        <v>820</v>
      </c>
      <c r="B23" s="198"/>
      <c r="C23" s="199" t="s">
        <v>781</v>
      </c>
      <c r="D23" s="199"/>
      <c r="E23" s="199"/>
      <c r="F23" s="114">
        <v>281.02999999999997</v>
      </c>
      <c r="G23" s="162">
        <f t="shared" si="1"/>
        <v>281.02999999999997</v>
      </c>
      <c r="H23" s="174"/>
      <c r="I23" s="175"/>
      <c r="J23" s="149">
        <v>16</v>
      </c>
      <c r="K23" s="200" t="s">
        <v>879</v>
      </c>
      <c r="L23" s="198"/>
      <c r="N23" s="125"/>
    </row>
    <row r="24" spans="1:14" x14ac:dyDescent="0.25">
      <c r="A24" s="201" t="s">
        <v>821</v>
      </c>
      <c r="B24" s="202"/>
      <c r="C24" s="203" t="s">
        <v>782</v>
      </c>
      <c r="D24" s="203"/>
      <c r="E24" s="203"/>
      <c r="F24" s="115">
        <v>377.98</v>
      </c>
      <c r="G24" s="157">
        <f t="shared" si="1"/>
        <v>377.98</v>
      </c>
      <c r="H24" s="172"/>
      <c r="I24" s="173"/>
      <c r="J24" s="148">
        <v>11</v>
      </c>
      <c r="K24" s="204" t="s">
        <v>880</v>
      </c>
      <c r="L24" s="202"/>
      <c r="N24" s="125"/>
    </row>
    <row r="25" spans="1:14" x14ac:dyDescent="0.25">
      <c r="A25" s="193" t="s">
        <v>822</v>
      </c>
      <c r="B25" s="194"/>
      <c r="C25" s="195" t="s">
        <v>783</v>
      </c>
      <c r="D25" s="195"/>
      <c r="E25" s="195"/>
      <c r="F25" s="116">
        <v>508.78</v>
      </c>
      <c r="G25" s="166">
        <f t="shared" si="1"/>
        <v>508.78</v>
      </c>
      <c r="H25" s="176"/>
      <c r="I25" s="177"/>
      <c r="J25" s="150">
        <v>11</v>
      </c>
      <c r="K25" s="196" t="s">
        <v>881</v>
      </c>
      <c r="L25" s="194"/>
      <c r="N25" s="125"/>
    </row>
    <row r="26" spans="1:14" x14ac:dyDescent="0.25">
      <c r="A26" s="197" t="s">
        <v>686</v>
      </c>
      <c r="B26" s="198"/>
      <c r="C26" s="199" t="s">
        <v>220</v>
      </c>
      <c r="D26" s="199" t="s">
        <v>220</v>
      </c>
      <c r="E26" s="199" t="s">
        <v>220</v>
      </c>
      <c r="F26" s="114">
        <f>VLOOKUP(A26,Prices!A:B,2,FALSE)</f>
        <v>194.92999999999998</v>
      </c>
      <c r="G26" s="162">
        <f t="shared" si="1"/>
        <v>194.92999999999998</v>
      </c>
      <c r="H26" s="170"/>
      <c r="I26" s="170"/>
      <c r="J26" s="149">
        <v>16</v>
      </c>
      <c r="K26" s="288" t="s">
        <v>700</v>
      </c>
      <c r="L26" s="289"/>
      <c r="N26" s="125"/>
    </row>
    <row r="27" spans="1:14" x14ac:dyDescent="0.25">
      <c r="A27" s="201" t="s">
        <v>687</v>
      </c>
      <c r="B27" s="202"/>
      <c r="C27" s="203" t="s">
        <v>223</v>
      </c>
      <c r="D27" s="203" t="s">
        <v>223</v>
      </c>
      <c r="E27" s="203" t="s">
        <v>223</v>
      </c>
      <c r="F27" s="115">
        <f>VLOOKUP(A27,Prices!A:B,2,FALSE)</f>
        <v>232.97</v>
      </c>
      <c r="G27" s="157">
        <f t="shared" si="1"/>
        <v>232.97</v>
      </c>
      <c r="H27" s="160"/>
      <c r="I27" s="160"/>
      <c r="J27" s="148">
        <v>16</v>
      </c>
      <c r="K27" s="282" t="s">
        <v>701</v>
      </c>
      <c r="L27" s="283"/>
      <c r="N27" s="125"/>
    </row>
    <row r="28" spans="1:14" x14ac:dyDescent="0.25">
      <c r="A28" s="201" t="s">
        <v>688</v>
      </c>
      <c r="B28" s="202"/>
      <c r="C28" s="203" t="s">
        <v>226</v>
      </c>
      <c r="D28" s="203" t="s">
        <v>226</v>
      </c>
      <c r="E28" s="203" t="s">
        <v>226</v>
      </c>
      <c r="F28" s="115">
        <f>VLOOKUP(A28,Prices!A:B,2,FALSE)</f>
        <v>270.21999999999997</v>
      </c>
      <c r="G28" s="157">
        <f t="shared" si="1"/>
        <v>270.21999999999997</v>
      </c>
      <c r="H28" s="160"/>
      <c r="I28" s="160"/>
      <c r="J28" s="148">
        <v>16</v>
      </c>
      <c r="K28" s="282" t="s">
        <v>702</v>
      </c>
      <c r="L28" s="283"/>
      <c r="N28" s="125"/>
    </row>
    <row r="29" spans="1:14" x14ac:dyDescent="0.25">
      <c r="A29" s="201" t="s">
        <v>689</v>
      </c>
      <c r="B29" s="202"/>
      <c r="C29" s="203" t="s">
        <v>229</v>
      </c>
      <c r="D29" s="203" t="s">
        <v>229</v>
      </c>
      <c r="E29" s="203" t="s">
        <v>229</v>
      </c>
      <c r="F29" s="115">
        <f>VLOOKUP(A29,Prices!A:B,2,FALSE)</f>
        <v>316.8</v>
      </c>
      <c r="G29" s="157">
        <f t="shared" si="1"/>
        <v>316.8</v>
      </c>
      <c r="H29" s="160"/>
      <c r="I29" s="160"/>
      <c r="J29" s="148">
        <v>16</v>
      </c>
      <c r="K29" s="282" t="s">
        <v>703</v>
      </c>
      <c r="L29" s="283"/>
      <c r="N29" s="125"/>
    </row>
    <row r="30" spans="1:14" x14ac:dyDescent="0.25">
      <c r="A30" s="201" t="s">
        <v>690</v>
      </c>
      <c r="B30" s="202"/>
      <c r="C30" s="203" t="s">
        <v>232</v>
      </c>
      <c r="D30" s="203" t="s">
        <v>232</v>
      </c>
      <c r="E30" s="203" t="s">
        <v>232</v>
      </c>
      <c r="F30" s="115">
        <f>VLOOKUP(A30,Prices!A:B,2,FALSE)</f>
        <v>363.44</v>
      </c>
      <c r="G30" s="157">
        <f t="shared" si="1"/>
        <v>363.44</v>
      </c>
      <c r="H30" s="160"/>
      <c r="I30" s="160"/>
      <c r="J30" s="148">
        <v>11</v>
      </c>
      <c r="K30" s="282" t="s">
        <v>704</v>
      </c>
      <c r="L30" s="283"/>
      <c r="N30" s="125"/>
    </row>
    <row r="31" spans="1:14" x14ac:dyDescent="0.25">
      <c r="A31" s="201" t="s">
        <v>691</v>
      </c>
      <c r="B31" s="202"/>
      <c r="C31" s="203" t="s">
        <v>235</v>
      </c>
      <c r="D31" s="203" t="s">
        <v>235</v>
      </c>
      <c r="E31" s="203" t="s">
        <v>235</v>
      </c>
      <c r="F31" s="115">
        <f>VLOOKUP(A31,Prices!A:B,2,FALSE)</f>
        <v>409.88</v>
      </c>
      <c r="G31" s="157">
        <f t="shared" si="1"/>
        <v>409.88</v>
      </c>
      <c r="H31" s="160"/>
      <c r="I31" s="160"/>
      <c r="J31" s="148">
        <v>11</v>
      </c>
      <c r="K31" s="282" t="s">
        <v>705</v>
      </c>
      <c r="L31" s="283"/>
      <c r="N31" s="125"/>
    </row>
    <row r="32" spans="1:14" x14ac:dyDescent="0.25">
      <c r="A32" s="193" t="s">
        <v>692</v>
      </c>
      <c r="B32" s="194"/>
      <c r="C32" s="195" t="s">
        <v>241</v>
      </c>
      <c r="D32" s="195" t="s">
        <v>241</v>
      </c>
      <c r="E32" s="195" t="s">
        <v>241</v>
      </c>
      <c r="F32" s="116">
        <f>VLOOKUP(A32,Prices!A:B,2,FALSE)</f>
        <v>489.21</v>
      </c>
      <c r="G32" s="166">
        <f t="shared" si="1"/>
        <v>489.21</v>
      </c>
      <c r="H32" s="169"/>
      <c r="I32" s="169"/>
      <c r="J32" s="150">
        <v>11</v>
      </c>
      <c r="K32" s="284" t="s">
        <v>706</v>
      </c>
      <c r="L32" s="285"/>
      <c r="N32" s="125"/>
    </row>
    <row r="33" spans="1:14" x14ac:dyDescent="0.25">
      <c r="A33" s="197" t="s">
        <v>830</v>
      </c>
      <c r="B33" s="198"/>
      <c r="C33" s="199" t="s">
        <v>787</v>
      </c>
      <c r="D33" s="199"/>
      <c r="E33" s="199"/>
      <c r="F33" s="114">
        <v>364.47</v>
      </c>
      <c r="G33" s="162">
        <f t="shared" si="1"/>
        <v>364.47</v>
      </c>
      <c r="H33" s="174"/>
      <c r="I33" s="175"/>
      <c r="J33" s="149">
        <v>16</v>
      </c>
      <c r="K33" s="200" t="s">
        <v>882</v>
      </c>
      <c r="L33" s="198"/>
      <c r="N33" s="125"/>
    </row>
    <row r="34" spans="1:14" x14ac:dyDescent="0.25">
      <c r="A34" s="201" t="s">
        <v>831</v>
      </c>
      <c r="B34" s="202"/>
      <c r="C34" s="203" t="s">
        <v>788</v>
      </c>
      <c r="D34" s="203"/>
      <c r="E34" s="203"/>
      <c r="F34" s="115">
        <v>490.16</v>
      </c>
      <c r="G34" s="157">
        <f t="shared" si="1"/>
        <v>490.16</v>
      </c>
      <c r="H34" s="172"/>
      <c r="I34" s="173"/>
      <c r="J34" s="148">
        <v>11</v>
      </c>
      <c r="K34" s="204" t="s">
        <v>883</v>
      </c>
      <c r="L34" s="202"/>
      <c r="N34" s="125"/>
    </row>
    <row r="35" spans="1:14" x14ac:dyDescent="0.25">
      <c r="A35" s="193" t="s">
        <v>832</v>
      </c>
      <c r="B35" s="194"/>
      <c r="C35" s="195" t="s">
        <v>789</v>
      </c>
      <c r="D35" s="195"/>
      <c r="E35" s="195"/>
      <c r="F35" s="116">
        <v>659.83</v>
      </c>
      <c r="G35" s="166">
        <f t="shared" si="1"/>
        <v>659.83</v>
      </c>
      <c r="H35" s="176"/>
      <c r="I35" s="177"/>
      <c r="J35" s="150">
        <v>11</v>
      </c>
      <c r="K35" s="196" t="s">
        <v>884</v>
      </c>
      <c r="L35" s="194"/>
    </row>
    <row r="36" spans="1:14" x14ac:dyDescent="0.25">
      <c r="A36" s="201" t="s">
        <v>693</v>
      </c>
      <c r="B36" s="202"/>
      <c r="C36" s="203" t="s">
        <v>244</v>
      </c>
      <c r="D36" s="203" t="s">
        <v>244</v>
      </c>
      <c r="E36" s="203" t="s">
        <v>244</v>
      </c>
      <c r="F36" s="115">
        <f>VLOOKUP(A36,Prices!A:B,2,FALSE)</f>
        <v>252.78</v>
      </c>
      <c r="G36" s="157">
        <f t="shared" si="1"/>
        <v>252.78</v>
      </c>
      <c r="H36" s="160"/>
      <c r="I36" s="160"/>
      <c r="J36" s="148">
        <v>16</v>
      </c>
      <c r="K36" s="286" t="s">
        <v>707</v>
      </c>
      <c r="L36" s="287"/>
    </row>
    <row r="37" spans="1:14" x14ac:dyDescent="0.25">
      <c r="A37" s="201" t="s">
        <v>694</v>
      </c>
      <c r="B37" s="202"/>
      <c r="C37" s="203" t="s">
        <v>247</v>
      </c>
      <c r="D37" s="203" t="s">
        <v>247</v>
      </c>
      <c r="E37" s="203" t="s">
        <v>247</v>
      </c>
      <c r="F37" s="115">
        <f>VLOOKUP(A37,Prices!A:B,2,FALSE)</f>
        <v>302.11</v>
      </c>
      <c r="G37" s="157">
        <f t="shared" si="1"/>
        <v>302.11</v>
      </c>
      <c r="H37" s="160"/>
      <c r="I37" s="160"/>
      <c r="J37" s="148">
        <v>16</v>
      </c>
      <c r="K37" s="282" t="s">
        <v>708</v>
      </c>
      <c r="L37" s="283"/>
    </row>
    <row r="38" spans="1:14" x14ac:dyDescent="0.25">
      <c r="A38" s="201" t="s">
        <v>695</v>
      </c>
      <c r="B38" s="202"/>
      <c r="C38" s="203" t="s">
        <v>250</v>
      </c>
      <c r="D38" s="203" t="s">
        <v>250</v>
      </c>
      <c r="E38" s="203" t="s">
        <v>250</v>
      </c>
      <c r="F38" s="115">
        <f>VLOOKUP(A38,Prices!A:B,2,FALSE)</f>
        <v>350.45</v>
      </c>
      <c r="G38" s="157">
        <f t="shared" si="1"/>
        <v>350.45</v>
      </c>
      <c r="H38" s="160"/>
      <c r="I38" s="160"/>
      <c r="J38" s="148">
        <v>16</v>
      </c>
      <c r="K38" s="282" t="s">
        <v>709</v>
      </c>
      <c r="L38" s="283"/>
    </row>
    <row r="39" spans="1:14" x14ac:dyDescent="0.25">
      <c r="A39" s="201" t="s">
        <v>696</v>
      </c>
      <c r="B39" s="202"/>
      <c r="C39" s="203" t="s">
        <v>253</v>
      </c>
      <c r="D39" s="203" t="s">
        <v>253</v>
      </c>
      <c r="E39" s="203" t="s">
        <v>253</v>
      </c>
      <c r="F39" s="115">
        <f>VLOOKUP(A39,Prices!A:B,2,FALSE)</f>
        <v>410.88</v>
      </c>
      <c r="G39" s="157">
        <f t="shared" si="1"/>
        <v>410.88</v>
      </c>
      <c r="H39" s="160"/>
      <c r="I39" s="160"/>
      <c r="J39" s="148">
        <v>16</v>
      </c>
      <c r="K39" s="282" t="s">
        <v>710</v>
      </c>
      <c r="L39" s="283"/>
    </row>
    <row r="40" spans="1:14" x14ac:dyDescent="0.25">
      <c r="A40" s="201" t="s">
        <v>697</v>
      </c>
      <c r="B40" s="202"/>
      <c r="C40" s="203" t="s">
        <v>256</v>
      </c>
      <c r="D40" s="203" t="s">
        <v>256</v>
      </c>
      <c r="E40" s="203" t="s">
        <v>256</v>
      </c>
      <c r="F40" s="115">
        <f>VLOOKUP(A40,Prices!A:B,2,FALSE)</f>
        <v>471.31</v>
      </c>
      <c r="G40" s="157">
        <f t="shared" si="1"/>
        <v>471.31</v>
      </c>
      <c r="H40" s="160"/>
      <c r="I40" s="160"/>
      <c r="J40" s="148">
        <v>11</v>
      </c>
      <c r="K40" s="282" t="s">
        <v>711</v>
      </c>
      <c r="L40" s="283"/>
    </row>
    <row r="41" spans="1:14" x14ac:dyDescent="0.25">
      <c r="A41" s="201" t="s">
        <v>698</v>
      </c>
      <c r="B41" s="202"/>
      <c r="C41" s="203" t="s">
        <v>259</v>
      </c>
      <c r="D41" s="203" t="s">
        <v>259</v>
      </c>
      <c r="E41" s="203" t="s">
        <v>259</v>
      </c>
      <c r="F41" s="115">
        <f>VLOOKUP(A41,Prices!A:B,2,FALSE)</f>
        <v>530.25</v>
      </c>
      <c r="G41" s="157">
        <f t="shared" si="1"/>
        <v>530.25</v>
      </c>
      <c r="H41" s="160"/>
      <c r="I41" s="160"/>
      <c r="J41" s="148">
        <v>11</v>
      </c>
      <c r="K41" s="282" t="s">
        <v>712</v>
      </c>
      <c r="L41" s="283"/>
    </row>
    <row r="42" spans="1:14" x14ac:dyDescent="0.25">
      <c r="A42" s="193" t="s">
        <v>699</v>
      </c>
      <c r="B42" s="194"/>
      <c r="C42" s="195" t="s">
        <v>265</v>
      </c>
      <c r="D42" s="195" t="s">
        <v>265</v>
      </c>
      <c r="E42" s="195" t="s">
        <v>265</v>
      </c>
      <c r="F42" s="116">
        <f>VLOOKUP(A42,Prices!A:B,2,FALSE)</f>
        <v>634.45000000000005</v>
      </c>
      <c r="G42" s="166">
        <f t="shared" si="1"/>
        <v>634.45000000000005</v>
      </c>
      <c r="H42" s="169"/>
      <c r="I42" s="169"/>
      <c r="J42" s="150">
        <v>11</v>
      </c>
      <c r="K42" s="284" t="s">
        <v>713</v>
      </c>
      <c r="L42" s="285"/>
    </row>
    <row r="43" spans="1:14" x14ac:dyDescent="0.25">
      <c r="A43" s="243"/>
      <c r="B43" s="248"/>
      <c r="C43" s="248"/>
      <c r="D43" s="248"/>
      <c r="E43" s="248"/>
    </row>
    <row r="44" spans="1:14" x14ac:dyDescent="0.25">
      <c r="A44" s="248"/>
      <c r="B44" s="248"/>
      <c r="C44" s="248"/>
      <c r="D44" s="248"/>
      <c r="E44" s="248"/>
    </row>
    <row r="45" spans="1:14" x14ac:dyDescent="0.25">
      <c r="A45" s="248"/>
      <c r="B45" s="248"/>
      <c r="C45" s="248"/>
      <c r="D45" s="248"/>
      <c r="E45" s="248"/>
    </row>
    <row r="46" spans="1:14" x14ac:dyDescent="0.25">
      <c r="A46" s="248"/>
      <c r="B46" s="248"/>
      <c r="C46" s="248"/>
      <c r="D46" s="248"/>
      <c r="E46" s="248"/>
    </row>
    <row r="47" spans="1:14" x14ac:dyDescent="0.25">
      <c r="A47" s="243" t="s">
        <v>87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</row>
    <row r="48" spans="1:14" x14ac:dyDescent="0.25">
      <c r="A48" s="243" t="s">
        <v>88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</row>
    <row r="49" spans="1:12" ht="15.75" thickBot="1" x14ac:dyDescent="0.3">
      <c r="A49" s="243" t="s">
        <v>89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</row>
    <row r="50" spans="1:12" ht="15.75" thickBot="1" x14ac:dyDescent="0.3">
      <c r="A50" s="244" t="s">
        <v>90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6"/>
    </row>
    <row r="51" spans="1:12" ht="18" x14ac:dyDescent="0.25">
      <c r="A51" s="212" t="s">
        <v>602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 t="s">
        <v>752</v>
      </c>
      <c r="L51" s="247"/>
    </row>
    <row r="52" spans="1:12" ht="18.75" thickBot="1" x14ac:dyDescent="0.3">
      <c r="A52" s="222" t="s">
        <v>742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4"/>
    </row>
    <row r="53" spans="1:12" ht="18.75" thickBot="1" x14ac:dyDescent="0.3">
      <c r="A53" s="225" t="e">
        <f>#REF!</f>
        <v>#REF!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7"/>
    </row>
    <row r="54" spans="1:12" x14ac:dyDescent="0.25">
      <c r="A54" s="228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30"/>
    </row>
    <row r="55" spans="1:12" x14ac:dyDescent="0.25">
      <c r="A55" s="231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3"/>
    </row>
    <row r="56" spans="1:12" x14ac:dyDescent="0.25">
      <c r="A56" s="231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3"/>
    </row>
    <row r="57" spans="1:12" x14ac:dyDescent="0.25">
      <c r="A57" s="231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3"/>
    </row>
    <row r="58" spans="1:12" ht="15.75" thickBot="1" x14ac:dyDescent="0.3">
      <c r="A58" s="152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4"/>
    </row>
    <row r="59" spans="1:12" ht="15.75" thickBot="1" x14ac:dyDescent="0.3">
      <c r="A59" s="234" t="s">
        <v>0</v>
      </c>
      <c r="B59" s="235"/>
      <c r="C59" s="238" t="s">
        <v>1</v>
      </c>
      <c r="D59" s="238"/>
      <c r="E59" s="238"/>
      <c r="F59" s="151" t="s">
        <v>96</v>
      </c>
      <c r="G59" s="151" t="s">
        <v>445</v>
      </c>
      <c r="H59" s="151"/>
      <c r="I59" s="151"/>
      <c r="J59" s="151" t="s">
        <v>2</v>
      </c>
      <c r="K59" s="234" t="s">
        <v>3</v>
      </c>
      <c r="L59" s="235"/>
    </row>
    <row r="60" spans="1:12" ht="15.75" thickBot="1" x14ac:dyDescent="0.3">
      <c r="A60" s="236"/>
      <c r="B60" s="237"/>
      <c r="C60" s="239" t="s">
        <v>5</v>
      </c>
      <c r="D60" s="239"/>
      <c r="E60" s="239"/>
      <c r="F60" s="2" t="s">
        <v>97</v>
      </c>
      <c r="G60" s="38">
        <f>G1</f>
        <v>0</v>
      </c>
      <c r="H60" s="37"/>
      <c r="I60" s="37"/>
      <c r="J60" s="155" t="s">
        <v>7</v>
      </c>
      <c r="K60" s="236"/>
      <c r="L60" s="237"/>
    </row>
    <row r="61" spans="1:12" ht="15.75" thickBot="1" x14ac:dyDescent="0.3">
      <c r="A61" s="252" t="s">
        <v>98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53"/>
    </row>
    <row r="62" spans="1:12" x14ac:dyDescent="0.25">
      <c r="A62" s="254" t="s">
        <v>285</v>
      </c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5"/>
    </row>
    <row r="63" spans="1:12" x14ac:dyDescent="0.25">
      <c r="A63" s="197" t="s">
        <v>840</v>
      </c>
      <c r="B63" s="198"/>
      <c r="C63" s="199" t="s">
        <v>793</v>
      </c>
      <c r="D63" s="199"/>
      <c r="E63" s="199"/>
      <c r="F63" s="7">
        <v>289.32</v>
      </c>
      <c r="G63" s="162">
        <f t="shared" ref="G63:G92" si="2">F63*$I$16</f>
        <v>289.32</v>
      </c>
      <c r="H63" s="163"/>
      <c r="I63" s="164"/>
      <c r="J63" s="149">
        <v>16</v>
      </c>
      <c r="K63" s="200" t="s">
        <v>885</v>
      </c>
      <c r="L63" s="198"/>
    </row>
    <row r="64" spans="1:12" x14ac:dyDescent="0.25">
      <c r="A64" s="201" t="s">
        <v>841</v>
      </c>
      <c r="B64" s="202"/>
      <c r="C64" s="203" t="s">
        <v>794</v>
      </c>
      <c r="D64" s="203"/>
      <c r="E64" s="203"/>
      <c r="F64" s="10">
        <v>399.98</v>
      </c>
      <c r="G64" s="157">
        <f t="shared" si="2"/>
        <v>399.98</v>
      </c>
      <c r="H64" s="158"/>
      <c r="I64" s="159"/>
      <c r="J64" s="148">
        <v>11</v>
      </c>
      <c r="K64" s="204" t="s">
        <v>886</v>
      </c>
      <c r="L64" s="202"/>
    </row>
    <row r="65" spans="1:12" x14ac:dyDescent="0.25">
      <c r="A65" s="193" t="s">
        <v>842</v>
      </c>
      <c r="B65" s="194"/>
      <c r="C65" s="195" t="s">
        <v>795</v>
      </c>
      <c r="D65" s="195"/>
      <c r="E65" s="195"/>
      <c r="F65" s="11">
        <v>518.79999999999995</v>
      </c>
      <c r="G65" s="166">
        <f t="shared" si="2"/>
        <v>518.79999999999995</v>
      </c>
      <c r="H65" s="167"/>
      <c r="I65" s="168"/>
      <c r="J65" s="150">
        <v>11</v>
      </c>
      <c r="K65" s="196" t="s">
        <v>887</v>
      </c>
      <c r="L65" s="194"/>
    </row>
    <row r="66" spans="1:12" x14ac:dyDescent="0.25">
      <c r="A66" s="197" t="s">
        <v>813</v>
      </c>
      <c r="B66" s="198"/>
      <c r="C66" s="199" t="s">
        <v>287</v>
      </c>
      <c r="D66" s="199" t="s">
        <v>287</v>
      </c>
      <c r="E66" s="199" t="s">
        <v>287</v>
      </c>
      <c r="F66" s="7">
        <v>193.637</v>
      </c>
      <c r="G66" s="162">
        <f t="shared" si="2"/>
        <v>193.637</v>
      </c>
      <c r="H66" s="170"/>
      <c r="I66" s="170"/>
      <c r="J66" s="149">
        <v>11</v>
      </c>
      <c r="K66" s="200" t="s">
        <v>288</v>
      </c>
      <c r="L66" s="198"/>
    </row>
    <row r="67" spans="1:12" x14ac:dyDescent="0.25">
      <c r="A67" s="201" t="s">
        <v>814</v>
      </c>
      <c r="B67" s="202"/>
      <c r="C67" s="203" t="s">
        <v>290</v>
      </c>
      <c r="D67" s="203" t="s">
        <v>290</v>
      </c>
      <c r="E67" s="203" t="s">
        <v>290</v>
      </c>
      <c r="F67" s="10">
        <v>242.7535</v>
      </c>
      <c r="G67" s="157">
        <f t="shared" si="2"/>
        <v>242.7535</v>
      </c>
      <c r="H67" s="160"/>
      <c r="I67" s="160"/>
      <c r="J67" s="148">
        <v>11</v>
      </c>
      <c r="K67" s="204" t="s">
        <v>291</v>
      </c>
      <c r="L67" s="202"/>
    </row>
    <row r="68" spans="1:12" x14ac:dyDescent="0.25">
      <c r="A68" s="201" t="s">
        <v>815</v>
      </c>
      <c r="B68" s="202"/>
      <c r="C68" s="203" t="s">
        <v>293</v>
      </c>
      <c r="D68" s="203" t="s">
        <v>293</v>
      </c>
      <c r="E68" s="203" t="s">
        <v>293</v>
      </c>
      <c r="F68" s="10">
        <v>278.19649999999996</v>
      </c>
      <c r="G68" s="157">
        <f t="shared" si="2"/>
        <v>278.19649999999996</v>
      </c>
      <c r="H68" s="160"/>
      <c r="I68" s="160"/>
      <c r="J68" s="148">
        <v>11</v>
      </c>
      <c r="K68" s="204" t="s">
        <v>294</v>
      </c>
      <c r="L68" s="202"/>
    </row>
    <row r="69" spans="1:12" x14ac:dyDescent="0.25">
      <c r="A69" s="201" t="s">
        <v>816</v>
      </c>
      <c r="B69" s="202"/>
      <c r="C69" s="203" t="s">
        <v>296</v>
      </c>
      <c r="D69" s="203" t="s">
        <v>296</v>
      </c>
      <c r="E69" s="203" t="s">
        <v>296</v>
      </c>
      <c r="F69" s="10">
        <v>321.34449999999998</v>
      </c>
      <c r="G69" s="157">
        <f t="shared" si="2"/>
        <v>321.34449999999998</v>
      </c>
      <c r="H69" s="160"/>
      <c r="I69" s="160"/>
      <c r="J69" s="148">
        <v>11</v>
      </c>
      <c r="K69" s="204" t="s">
        <v>297</v>
      </c>
      <c r="L69" s="202"/>
    </row>
    <row r="70" spans="1:12" x14ac:dyDescent="0.25">
      <c r="A70" s="201" t="s">
        <v>817</v>
      </c>
      <c r="B70" s="202"/>
      <c r="C70" s="203" t="s">
        <v>299</v>
      </c>
      <c r="D70" s="203" t="s">
        <v>299</v>
      </c>
      <c r="E70" s="203" t="s">
        <v>299</v>
      </c>
      <c r="F70" s="10">
        <v>384.59449999999998</v>
      </c>
      <c r="G70" s="157">
        <f t="shared" si="2"/>
        <v>384.59449999999998</v>
      </c>
      <c r="H70" s="160"/>
      <c r="I70" s="160"/>
      <c r="J70" s="148">
        <v>8</v>
      </c>
      <c r="K70" s="204" t="s">
        <v>300</v>
      </c>
      <c r="L70" s="202"/>
    </row>
    <row r="71" spans="1:12" x14ac:dyDescent="0.25">
      <c r="A71" s="201" t="s">
        <v>818</v>
      </c>
      <c r="B71" s="202"/>
      <c r="C71" s="203" t="s">
        <v>302</v>
      </c>
      <c r="D71" s="203" t="s">
        <v>302</v>
      </c>
      <c r="E71" s="203" t="s">
        <v>302</v>
      </c>
      <c r="F71" s="10">
        <v>431.68699999999995</v>
      </c>
      <c r="G71" s="157">
        <f t="shared" si="2"/>
        <v>431.68699999999995</v>
      </c>
      <c r="H71" s="160"/>
      <c r="I71" s="160"/>
      <c r="J71" s="148">
        <v>8</v>
      </c>
      <c r="K71" s="204" t="s">
        <v>303</v>
      </c>
      <c r="L71" s="202"/>
    </row>
    <row r="72" spans="1:12" x14ac:dyDescent="0.25">
      <c r="A72" s="193" t="s">
        <v>819</v>
      </c>
      <c r="B72" s="194"/>
      <c r="C72" s="195" t="s">
        <v>308</v>
      </c>
      <c r="D72" s="195" t="s">
        <v>308</v>
      </c>
      <c r="E72" s="195" t="s">
        <v>308</v>
      </c>
      <c r="F72" s="11">
        <v>498.84699999999998</v>
      </c>
      <c r="G72" s="166">
        <f t="shared" si="2"/>
        <v>498.84699999999998</v>
      </c>
      <c r="H72" s="169"/>
      <c r="I72" s="169"/>
      <c r="J72" s="150">
        <v>8</v>
      </c>
      <c r="K72" s="196" t="s">
        <v>309</v>
      </c>
      <c r="L72" s="194"/>
    </row>
    <row r="73" spans="1:12" x14ac:dyDescent="0.25">
      <c r="A73" s="197" t="s">
        <v>843</v>
      </c>
      <c r="B73" s="198"/>
      <c r="C73" s="199" t="s">
        <v>796</v>
      </c>
      <c r="D73" s="199"/>
      <c r="E73" s="199"/>
      <c r="F73" s="7">
        <v>323.18</v>
      </c>
      <c r="G73" s="162">
        <f t="shared" si="2"/>
        <v>323.18</v>
      </c>
      <c r="H73" s="163"/>
      <c r="I73" s="164"/>
      <c r="J73" s="149">
        <v>16</v>
      </c>
      <c r="K73" s="200" t="s">
        <v>888</v>
      </c>
      <c r="L73" s="198"/>
    </row>
    <row r="74" spans="1:12" x14ac:dyDescent="0.25">
      <c r="A74" s="201" t="s">
        <v>844</v>
      </c>
      <c r="B74" s="202"/>
      <c r="C74" s="203" t="s">
        <v>797</v>
      </c>
      <c r="D74" s="203"/>
      <c r="E74" s="203"/>
      <c r="F74" s="10">
        <v>434.67</v>
      </c>
      <c r="G74" s="157">
        <f t="shared" si="2"/>
        <v>434.67</v>
      </c>
      <c r="H74" s="158"/>
      <c r="I74" s="159"/>
      <c r="J74" s="148">
        <v>11</v>
      </c>
      <c r="K74" s="204" t="s">
        <v>889</v>
      </c>
      <c r="L74" s="202"/>
    </row>
    <row r="75" spans="1:12" x14ac:dyDescent="0.25">
      <c r="A75" s="193" t="s">
        <v>845</v>
      </c>
      <c r="B75" s="194"/>
      <c r="C75" s="195" t="s">
        <v>798</v>
      </c>
      <c r="D75" s="195"/>
      <c r="E75" s="195"/>
      <c r="F75" s="11">
        <v>585.1</v>
      </c>
      <c r="G75" s="166">
        <f t="shared" si="2"/>
        <v>585.1</v>
      </c>
      <c r="H75" s="167"/>
      <c r="I75" s="168"/>
      <c r="J75" s="150">
        <v>11</v>
      </c>
      <c r="K75" s="196" t="s">
        <v>890</v>
      </c>
      <c r="L75" s="194"/>
    </row>
    <row r="76" spans="1:12" x14ac:dyDescent="0.25">
      <c r="A76" s="197" t="s">
        <v>823</v>
      </c>
      <c r="B76" s="198"/>
      <c r="C76" s="199" t="s">
        <v>311</v>
      </c>
      <c r="D76" s="199" t="s">
        <v>311</v>
      </c>
      <c r="E76" s="199" t="s">
        <v>311</v>
      </c>
      <c r="F76" s="7">
        <v>224.16949999999997</v>
      </c>
      <c r="G76" s="162">
        <f t="shared" si="2"/>
        <v>224.16949999999997</v>
      </c>
      <c r="H76" s="170"/>
      <c r="I76" s="170"/>
      <c r="J76" s="149">
        <v>11</v>
      </c>
      <c r="K76" s="200" t="s">
        <v>312</v>
      </c>
      <c r="L76" s="198"/>
    </row>
    <row r="77" spans="1:12" x14ac:dyDescent="0.25">
      <c r="A77" s="201" t="s">
        <v>824</v>
      </c>
      <c r="B77" s="202"/>
      <c r="C77" s="203" t="s">
        <v>314</v>
      </c>
      <c r="D77" s="203" t="s">
        <v>314</v>
      </c>
      <c r="E77" s="203" t="s">
        <v>314</v>
      </c>
      <c r="F77" s="10">
        <v>267.91549999999995</v>
      </c>
      <c r="G77" s="157">
        <f t="shared" si="2"/>
        <v>267.91549999999995</v>
      </c>
      <c r="H77" s="160"/>
      <c r="I77" s="160"/>
      <c r="J77" s="148">
        <v>11</v>
      </c>
      <c r="K77" s="204" t="s">
        <v>315</v>
      </c>
      <c r="L77" s="202"/>
    </row>
    <row r="78" spans="1:12" x14ac:dyDescent="0.25">
      <c r="A78" s="201" t="s">
        <v>825</v>
      </c>
      <c r="B78" s="202"/>
      <c r="C78" s="203" t="s">
        <v>317</v>
      </c>
      <c r="D78" s="203" t="s">
        <v>317</v>
      </c>
      <c r="E78" s="203" t="s">
        <v>317</v>
      </c>
      <c r="F78" s="10">
        <v>310.75299999999993</v>
      </c>
      <c r="G78" s="157">
        <f t="shared" si="2"/>
        <v>310.75299999999993</v>
      </c>
      <c r="H78" s="160"/>
      <c r="I78" s="160"/>
      <c r="J78" s="148">
        <v>11</v>
      </c>
      <c r="K78" s="204" t="s">
        <v>318</v>
      </c>
      <c r="L78" s="202"/>
    </row>
    <row r="79" spans="1:12" x14ac:dyDescent="0.25">
      <c r="A79" s="201" t="s">
        <v>826</v>
      </c>
      <c r="B79" s="202"/>
      <c r="C79" s="203" t="s">
        <v>320</v>
      </c>
      <c r="D79" s="203" t="s">
        <v>320</v>
      </c>
      <c r="E79" s="203" t="s">
        <v>320</v>
      </c>
      <c r="F79" s="10">
        <v>364.32</v>
      </c>
      <c r="G79" s="157">
        <f t="shared" si="2"/>
        <v>364.32</v>
      </c>
      <c r="H79" s="160"/>
      <c r="I79" s="160"/>
      <c r="J79" s="148">
        <v>11</v>
      </c>
      <c r="K79" s="204" t="s">
        <v>321</v>
      </c>
      <c r="L79" s="202"/>
    </row>
    <row r="80" spans="1:12" x14ac:dyDescent="0.25">
      <c r="A80" s="201" t="s">
        <v>827</v>
      </c>
      <c r="B80" s="202"/>
      <c r="C80" s="203" t="s">
        <v>323</v>
      </c>
      <c r="D80" s="203" t="s">
        <v>323</v>
      </c>
      <c r="E80" s="203" t="s">
        <v>323</v>
      </c>
      <c r="F80" s="10">
        <v>417.95599999999996</v>
      </c>
      <c r="G80" s="157">
        <f t="shared" si="2"/>
        <v>417.95599999999996</v>
      </c>
      <c r="H80" s="160"/>
      <c r="I80" s="160"/>
      <c r="J80" s="148">
        <v>8</v>
      </c>
      <c r="K80" s="204" t="s">
        <v>324</v>
      </c>
      <c r="L80" s="202"/>
    </row>
    <row r="81" spans="1:12" x14ac:dyDescent="0.25">
      <c r="A81" s="201" t="s">
        <v>828</v>
      </c>
      <c r="B81" s="202"/>
      <c r="C81" s="203" t="s">
        <v>326</v>
      </c>
      <c r="D81" s="203" t="s">
        <v>326</v>
      </c>
      <c r="E81" s="203" t="s">
        <v>326</v>
      </c>
      <c r="F81" s="10">
        <v>471.36199999999997</v>
      </c>
      <c r="G81" s="157">
        <f t="shared" si="2"/>
        <v>471.36199999999997</v>
      </c>
      <c r="H81" s="160"/>
      <c r="I81" s="160"/>
      <c r="J81" s="148">
        <v>8</v>
      </c>
      <c r="K81" s="204" t="s">
        <v>327</v>
      </c>
      <c r="L81" s="202"/>
    </row>
    <row r="82" spans="1:12" x14ac:dyDescent="0.25">
      <c r="A82" s="193" t="s">
        <v>829</v>
      </c>
      <c r="B82" s="194"/>
      <c r="C82" s="195" t="s">
        <v>332</v>
      </c>
      <c r="D82" s="195" t="s">
        <v>332</v>
      </c>
      <c r="E82" s="195" t="s">
        <v>332</v>
      </c>
      <c r="F82" s="11">
        <v>562.5915</v>
      </c>
      <c r="G82" s="166">
        <f t="shared" si="2"/>
        <v>562.5915</v>
      </c>
      <c r="H82" s="169"/>
      <c r="I82" s="169"/>
      <c r="J82" s="150">
        <v>8</v>
      </c>
      <c r="K82" s="196" t="s">
        <v>333</v>
      </c>
      <c r="L82" s="194"/>
    </row>
    <row r="83" spans="1:12" x14ac:dyDescent="0.25">
      <c r="A83" s="197" t="s">
        <v>846</v>
      </c>
      <c r="B83" s="198"/>
      <c r="C83" s="199" t="s">
        <v>790</v>
      </c>
      <c r="D83" s="199"/>
      <c r="E83" s="199"/>
      <c r="F83" s="7">
        <v>419.14</v>
      </c>
      <c r="G83" s="162">
        <f t="shared" si="2"/>
        <v>419.14</v>
      </c>
      <c r="H83" s="163"/>
      <c r="I83" s="164"/>
      <c r="J83" s="149">
        <v>16</v>
      </c>
      <c r="K83" s="200" t="s">
        <v>891</v>
      </c>
      <c r="L83" s="198"/>
    </row>
    <row r="84" spans="1:12" x14ac:dyDescent="0.25">
      <c r="A84" s="201" t="s">
        <v>847</v>
      </c>
      <c r="B84" s="202"/>
      <c r="C84" s="203" t="s">
        <v>791</v>
      </c>
      <c r="D84" s="203"/>
      <c r="E84" s="203"/>
      <c r="F84" s="10">
        <v>563.69000000000005</v>
      </c>
      <c r="G84" s="157">
        <f t="shared" si="2"/>
        <v>563.69000000000005</v>
      </c>
      <c r="H84" s="158"/>
      <c r="I84" s="159"/>
      <c r="J84" s="148">
        <v>11</v>
      </c>
      <c r="K84" s="204" t="s">
        <v>892</v>
      </c>
      <c r="L84" s="202"/>
    </row>
    <row r="85" spans="1:12" x14ac:dyDescent="0.25">
      <c r="A85" s="193" t="s">
        <v>848</v>
      </c>
      <c r="B85" s="194"/>
      <c r="C85" s="195" t="s">
        <v>792</v>
      </c>
      <c r="D85" s="195"/>
      <c r="E85" s="195"/>
      <c r="F85" s="11">
        <v>758.8</v>
      </c>
      <c r="G85" s="166">
        <f t="shared" si="2"/>
        <v>758.8</v>
      </c>
      <c r="H85" s="167"/>
      <c r="I85" s="168"/>
      <c r="J85" s="150">
        <v>11</v>
      </c>
      <c r="K85" s="196" t="s">
        <v>893</v>
      </c>
      <c r="L85" s="194"/>
    </row>
    <row r="86" spans="1:12" x14ac:dyDescent="0.25">
      <c r="A86" s="197" t="s">
        <v>833</v>
      </c>
      <c r="B86" s="198"/>
      <c r="C86" s="199" t="s">
        <v>335</v>
      </c>
      <c r="D86" s="199" t="s">
        <v>335</v>
      </c>
      <c r="E86" s="199" t="s">
        <v>335</v>
      </c>
      <c r="F86" s="7">
        <v>290.69699999999995</v>
      </c>
      <c r="G86" s="162">
        <f t="shared" si="2"/>
        <v>290.69699999999995</v>
      </c>
      <c r="H86" s="170"/>
      <c r="I86" s="170"/>
      <c r="J86" s="149">
        <v>11</v>
      </c>
      <c r="K86" s="200" t="s">
        <v>336</v>
      </c>
      <c r="L86" s="198"/>
    </row>
    <row r="87" spans="1:12" x14ac:dyDescent="0.25">
      <c r="A87" s="201" t="s">
        <v>834</v>
      </c>
      <c r="B87" s="202"/>
      <c r="C87" s="203" t="s">
        <v>338</v>
      </c>
      <c r="D87" s="203" t="s">
        <v>338</v>
      </c>
      <c r="E87" s="203" t="s">
        <v>338</v>
      </c>
      <c r="F87" s="10">
        <v>347.42649999999998</v>
      </c>
      <c r="G87" s="157">
        <f t="shared" si="2"/>
        <v>347.42649999999998</v>
      </c>
      <c r="H87" s="160"/>
      <c r="I87" s="160"/>
      <c r="J87" s="148">
        <v>11</v>
      </c>
      <c r="K87" s="204" t="s">
        <v>339</v>
      </c>
      <c r="L87" s="202"/>
    </row>
    <row r="88" spans="1:12" x14ac:dyDescent="0.25">
      <c r="A88" s="201" t="s">
        <v>835</v>
      </c>
      <c r="B88" s="202"/>
      <c r="C88" s="203" t="s">
        <v>341</v>
      </c>
      <c r="D88" s="203" t="s">
        <v>341</v>
      </c>
      <c r="E88" s="203" t="s">
        <v>341</v>
      </c>
      <c r="F88" s="10">
        <v>403.01749999999993</v>
      </c>
      <c r="G88" s="157">
        <f t="shared" si="2"/>
        <v>403.01749999999993</v>
      </c>
      <c r="H88" s="160"/>
      <c r="I88" s="160"/>
      <c r="J88" s="148">
        <v>11</v>
      </c>
      <c r="K88" s="204" t="s">
        <v>342</v>
      </c>
      <c r="L88" s="202"/>
    </row>
    <row r="89" spans="1:12" x14ac:dyDescent="0.25">
      <c r="A89" s="201" t="s">
        <v>836</v>
      </c>
      <c r="B89" s="202"/>
      <c r="C89" s="203" t="s">
        <v>344</v>
      </c>
      <c r="D89" s="203" t="s">
        <v>344</v>
      </c>
      <c r="E89" s="203" t="s">
        <v>344</v>
      </c>
      <c r="F89" s="10">
        <v>472.51199999999994</v>
      </c>
      <c r="G89" s="157">
        <f t="shared" si="2"/>
        <v>472.51199999999994</v>
      </c>
      <c r="H89" s="160"/>
      <c r="I89" s="160"/>
      <c r="J89" s="148">
        <v>11</v>
      </c>
      <c r="K89" s="204" t="s">
        <v>345</v>
      </c>
      <c r="L89" s="202"/>
    </row>
    <row r="90" spans="1:12" x14ac:dyDescent="0.25">
      <c r="A90" s="201" t="s">
        <v>837</v>
      </c>
      <c r="B90" s="202"/>
      <c r="C90" s="203" t="s">
        <v>347</v>
      </c>
      <c r="D90" s="203" t="s">
        <v>347</v>
      </c>
      <c r="E90" s="203" t="s">
        <v>347</v>
      </c>
      <c r="F90" s="10">
        <v>542.00649999999996</v>
      </c>
      <c r="G90" s="157">
        <f t="shared" si="2"/>
        <v>542.00649999999996</v>
      </c>
      <c r="H90" s="160"/>
      <c r="I90" s="160"/>
      <c r="J90" s="148">
        <v>8</v>
      </c>
      <c r="K90" s="204" t="s">
        <v>348</v>
      </c>
      <c r="L90" s="202"/>
    </row>
    <row r="91" spans="1:12" x14ac:dyDescent="0.25">
      <c r="A91" s="201" t="s">
        <v>838</v>
      </c>
      <c r="B91" s="202"/>
      <c r="C91" s="203" t="s">
        <v>350</v>
      </c>
      <c r="D91" s="203" t="s">
        <v>350</v>
      </c>
      <c r="E91" s="203" t="s">
        <v>350</v>
      </c>
      <c r="F91" s="10">
        <v>609.78749999999991</v>
      </c>
      <c r="G91" s="157">
        <f t="shared" si="2"/>
        <v>609.78749999999991</v>
      </c>
      <c r="H91" s="160"/>
      <c r="I91" s="160"/>
      <c r="J91" s="148">
        <v>8</v>
      </c>
      <c r="K91" s="204" t="s">
        <v>351</v>
      </c>
      <c r="L91" s="202"/>
    </row>
    <row r="92" spans="1:12" x14ac:dyDescent="0.25">
      <c r="A92" s="193" t="s">
        <v>839</v>
      </c>
      <c r="B92" s="194"/>
      <c r="C92" s="195" t="s">
        <v>356</v>
      </c>
      <c r="D92" s="195" t="s">
        <v>356</v>
      </c>
      <c r="E92" s="195" t="s">
        <v>356</v>
      </c>
      <c r="F92" s="11">
        <v>729.61749999999995</v>
      </c>
      <c r="G92" s="166">
        <f t="shared" si="2"/>
        <v>729.61749999999995</v>
      </c>
      <c r="H92" s="169"/>
      <c r="I92" s="169"/>
      <c r="J92" s="150">
        <v>8</v>
      </c>
      <c r="K92" s="196" t="s">
        <v>357</v>
      </c>
      <c r="L92" s="194"/>
    </row>
    <row r="93" spans="1:12" x14ac:dyDescent="0.25">
      <c r="A93" s="243"/>
      <c r="B93" s="248"/>
      <c r="C93" s="248"/>
      <c r="D93" s="248"/>
      <c r="E93" s="248"/>
    </row>
    <row r="94" spans="1:12" x14ac:dyDescent="0.25">
      <c r="A94" s="248"/>
      <c r="B94" s="248"/>
      <c r="C94" s="248"/>
      <c r="D94" s="248"/>
      <c r="E94" s="248"/>
    </row>
    <row r="95" spans="1:12" x14ac:dyDescent="0.25">
      <c r="A95" s="248"/>
      <c r="B95" s="248"/>
      <c r="C95" s="248"/>
      <c r="D95" s="248"/>
      <c r="E95" s="248"/>
    </row>
    <row r="96" spans="1:12" x14ac:dyDescent="0.25">
      <c r="A96" s="248"/>
      <c r="B96" s="248"/>
      <c r="C96" s="248"/>
      <c r="D96" s="248"/>
      <c r="E96" s="248"/>
    </row>
    <row r="97" spans="1:12" x14ac:dyDescent="0.25">
      <c r="A97" s="243" t="s">
        <v>87</v>
      </c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</row>
    <row r="98" spans="1:12" x14ac:dyDescent="0.25">
      <c r="A98" s="243" t="s">
        <v>88</v>
      </c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</row>
    <row r="99" spans="1:12" x14ac:dyDescent="0.25">
      <c r="A99" s="243" t="s">
        <v>89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</row>
  </sheetData>
  <mergeCells count="211">
    <mergeCell ref="A93:E96"/>
    <mergeCell ref="A97:L97"/>
    <mergeCell ref="A98:L98"/>
    <mergeCell ref="A99:L99"/>
    <mergeCell ref="A91:B91"/>
    <mergeCell ref="C91:E91"/>
    <mergeCell ref="K91:L91"/>
    <mergeCell ref="A92:B92"/>
    <mergeCell ref="C92:E92"/>
    <mergeCell ref="K92:L92"/>
    <mergeCell ref="A88:B88"/>
    <mergeCell ref="C88:E88"/>
    <mergeCell ref="K88:L88"/>
    <mergeCell ref="A89:B89"/>
    <mergeCell ref="C89:E89"/>
    <mergeCell ref="K89:L89"/>
    <mergeCell ref="A90:B90"/>
    <mergeCell ref="C90:E90"/>
    <mergeCell ref="K90:L90"/>
    <mergeCell ref="A85:B85"/>
    <mergeCell ref="C85:E85"/>
    <mergeCell ref="K85:L85"/>
    <mergeCell ref="A86:B86"/>
    <mergeCell ref="C86:E86"/>
    <mergeCell ref="K86:L86"/>
    <mergeCell ref="A87:B87"/>
    <mergeCell ref="C87:E87"/>
    <mergeCell ref="K87:L87"/>
    <mergeCell ref="A82:B82"/>
    <mergeCell ref="C82:E82"/>
    <mergeCell ref="K82:L82"/>
    <mergeCell ref="A83:B83"/>
    <mergeCell ref="C83:E83"/>
    <mergeCell ref="K83:L83"/>
    <mergeCell ref="A84:B84"/>
    <mergeCell ref="C84:E84"/>
    <mergeCell ref="K84:L84"/>
    <mergeCell ref="A80:B80"/>
    <mergeCell ref="C80:E80"/>
    <mergeCell ref="K80:L80"/>
    <mergeCell ref="A81:B81"/>
    <mergeCell ref="C81:E81"/>
    <mergeCell ref="K81:L81"/>
    <mergeCell ref="A77:B77"/>
    <mergeCell ref="C77:E77"/>
    <mergeCell ref="K77:L77"/>
    <mergeCell ref="A78:B78"/>
    <mergeCell ref="C78:E78"/>
    <mergeCell ref="K78:L78"/>
    <mergeCell ref="A79:B79"/>
    <mergeCell ref="C79:E79"/>
    <mergeCell ref="K79:L79"/>
    <mergeCell ref="A74:B74"/>
    <mergeCell ref="C74:E74"/>
    <mergeCell ref="K74:L74"/>
    <mergeCell ref="A75:B75"/>
    <mergeCell ref="C75:E75"/>
    <mergeCell ref="K75:L75"/>
    <mergeCell ref="A76:B76"/>
    <mergeCell ref="C76:E76"/>
    <mergeCell ref="K76:L76"/>
    <mergeCell ref="A72:B72"/>
    <mergeCell ref="C72:E72"/>
    <mergeCell ref="K72:L72"/>
    <mergeCell ref="A73:B73"/>
    <mergeCell ref="C73:E73"/>
    <mergeCell ref="K73:L73"/>
    <mergeCell ref="A69:B69"/>
    <mergeCell ref="C69:E69"/>
    <mergeCell ref="K69:L69"/>
    <mergeCell ref="A70:B70"/>
    <mergeCell ref="C70:E70"/>
    <mergeCell ref="K70:L70"/>
    <mergeCell ref="A71:B71"/>
    <mergeCell ref="C71:E71"/>
    <mergeCell ref="K71:L71"/>
    <mergeCell ref="A66:B66"/>
    <mergeCell ref="C66:E66"/>
    <mergeCell ref="K66:L66"/>
    <mergeCell ref="A67:B67"/>
    <mergeCell ref="C67:E67"/>
    <mergeCell ref="K67:L67"/>
    <mergeCell ref="A68:B68"/>
    <mergeCell ref="C68:E68"/>
    <mergeCell ref="K68:L68"/>
    <mergeCell ref="A61:L61"/>
    <mergeCell ref="A62:L62"/>
    <mergeCell ref="A63:B63"/>
    <mergeCell ref="C63:E63"/>
    <mergeCell ref="K63:L63"/>
    <mergeCell ref="A64:B64"/>
    <mergeCell ref="C64:E64"/>
    <mergeCell ref="K64:L64"/>
    <mergeCell ref="A65:B65"/>
    <mergeCell ref="C65:E65"/>
    <mergeCell ref="K65:L65"/>
    <mergeCell ref="A51:J51"/>
    <mergeCell ref="K51:L51"/>
    <mergeCell ref="A52:L52"/>
    <mergeCell ref="A53:L53"/>
    <mergeCell ref="A54:L57"/>
    <mergeCell ref="A59:B60"/>
    <mergeCell ref="C59:E59"/>
    <mergeCell ref="K59:L60"/>
    <mergeCell ref="C60:E60"/>
    <mergeCell ref="A26:B26"/>
    <mergeCell ref="C26:E26"/>
    <mergeCell ref="K26:L26"/>
    <mergeCell ref="A27:B27"/>
    <mergeCell ref="C27:E27"/>
    <mergeCell ref="K27:L27"/>
    <mergeCell ref="C20:E20"/>
    <mergeCell ref="K20:L20"/>
    <mergeCell ref="A21:B21"/>
    <mergeCell ref="C21:E21"/>
    <mergeCell ref="K21:L21"/>
    <mergeCell ref="A23:B23"/>
    <mergeCell ref="C23:E23"/>
    <mergeCell ref="K23:L23"/>
    <mergeCell ref="A24:B24"/>
    <mergeCell ref="C24:E24"/>
    <mergeCell ref="K24:L24"/>
    <mergeCell ref="A25:B25"/>
    <mergeCell ref="C25:E25"/>
    <mergeCell ref="K25:L25"/>
    <mergeCell ref="A18:B18"/>
    <mergeCell ref="C18:E18"/>
    <mergeCell ref="K18:L18"/>
    <mergeCell ref="A19:B19"/>
    <mergeCell ref="C19:E19"/>
    <mergeCell ref="K19:L19"/>
    <mergeCell ref="A22:B22"/>
    <mergeCell ref="C22:E22"/>
    <mergeCell ref="K22:L22"/>
    <mergeCell ref="A20:B20"/>
    <mergeCell ref="K13:L13"/>
    <mergeCell ref="A14:B14"/>
    <mergeCell ref="C14:E14"/>
    <mergeCell ref="K14:L14"/>
    <mergeCell ref="A15:B15"/>
    <mergeCell ref="C15:E15"/>
    <mergeCell ref="K15:L15"/>
    <mergeCell ref="A17:B17"/>
    <mergeCell ref="C17:E17"/>
    <mergeCell ref="K17:L17"/>
    <mergeCell ref="C39:E39"/>
    <mergeCell ref="K39:L39"/>
    <mergeCell ref="A36:B36"/>
    <mergeCell ref="C36:E36"/>
    <mergeCell ref="K36:L36"/>
    <mergeCell ref="A37:B37"/>
    <mergeCell ref="C37:E37"/>
    <mergeCell ref="K37:L37"/>
    <mergeCell ref="A1:J1"/>
    <mergeCell ref="K1:L1"/>
    <mergeCell ref="A11:L11"/>
    <mergeCell ref="A12:L12"/>
    <mergeCell ref="A16:B16"/>
    <mergeCell ref="C16:E16"/>
    <mergeCell ref="K16:L16"/>
    <mergeCell ref="A2:L2"/>
    <mergeCell ref="A3:L3"/>
    <mergeCell ref="A4:L7"/>
    <mergeCell ref="A9:B10"/>
    <mergeCell ref="C9:E9"/>
    <mergeCell ref="K9:L10"/>
    <mergeCell ref="C10:E10"/>
    <mergeCell ref="A13:B13"/>
    <mergeCell ref="C13:E13"/>
    <mergeCell ref="A34:B34"/>
    <mergeCell ref="C34:E34"/>
    <mergeCell ref="K34:L34"/>
    <mergeCell ref="A43:E46"/>
    <mergeCell ref="A47:L47"/>
    <mergeCell ref="A48:L48"/>
    <mergeCell ref="A49:L49"/>
    <mergeCell ref="A50:L50"/>
    <mergeCell ref="A42:B42"/>
    <mergeCell ref="C42:E42"/>
    <mergeCell ref="K42:L42"/>
    <mergeCell ref="A40:B40"/>
    <mergeCell ref="C40:E40"/>
    <mergeCell ref="K40:L40"/>
    <mergeCell ref="A41:B41"/>
    <mergeCell ref="C41:E41"/>
    <mergeCell ref="K41:L41"/>
    <mergeCell ref="A35:B35"/>
    <mergeCell ref="C35:E35"/>
    <mergeCell ref="K35:L35"/>
    <mergeCell ref="A38:B38"/>
    <mergeCell ref="C38:E38"/>
    <mergeCell ref="K38:L38"/>
    <mergeCell ref="A39:B39"/>
    <mergeCell ref="A33:B33"/>
    <mergeCell ref="C33:E33"/>
    <mergeCell ref="K33:L33"/>
    <mergeCell ref="A32:B32"/>
    <mergeCell ref="C32:E32"/>
    <mergeCell ref="A30:B30"/>
    <mergeCell ref="C30:E30"/>
    <mergeCell ref="A31:B31"/>
    <mergeCell ref="C31:E31"/>
    <mergeCell ref="A28:B28"/>
    <mergeCell ref="C28:E28"/>
    <mergeCell ref="K28:L28"/>
    <mergeCell ref="A29:B29"/>
    <mergeCell ref="C29:E29"/>
    <mergeCell ref="K29:L29"/>
    <mergeCell ref="K30:L30"/>
    <mergeCell ref="K31:L31"/>
    <mergeCell ref="K32:L32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1"/>
  </sheetPr>
  <dimension ref="A1:O177"/>
  <sheetViews>
    <sheetView zoomScaleNormal="100" zoomScaleSheetLayoutView="100" zoomScalePageLayoutView="145" workbookViewId="0">
      <pane ySplit="11" topLeftCell="A12" activePane="bottomLeft" state="frozen"/>
      <selection pane="bottomLeft" activeCell="F18" sqref="F18"/>
    </sheetView>
  </sheetViews>
  <sheetFormatPr defaultColWidth="9.140625" defaultRowHeight="15" x14ac:dyDescent="0.25"/>
  <cols>
    <col min="1" max="5" width="9.140625" style="15"/>
    <col min="6" max="6" width="13.42578125" style="15" bestFit="1" customWidth="1"/>
    <col min="7" max="7" width="11" style="15" bestFit="1" customWidth="1"/>
    <col min="8" max="9" width="11" style="15" hidden="1" customWidth="1"/>
    <col min="10" max="10" width="7.28515625" style="15" bestFit="1" customWidth="1"/>
    <col min="11" max="11" width="9.140625" style="15"/>
    <col min="12" max="12" width="30" style="15" customWidth="1"/>
    <col min="13" max="14" width="9.140625" style="15"/>
    <col min="15" max="15" width="12" style="15" bestFit="1" customWidth="1"/>
    <col min="16" max="16384" width="9.140625" style="15"/>
  </cols>
  <sheetData>
    <row r="1" spans="1:15" ht="18" x14ac:dyDescent="0.25">
      <c r="A1" s="212" t="s">
        <v>602</v>
      </c>
      <c r="B1" s="213"/>
      <c r="C1" s="213"/>
      <c r="D1" s="213"/>
      <c r="E1" s="213"/>
      <c r="F1" s="213"/>
      <c r="G1" s="213"/>
      <c r="H1" s="213"/>
      <c r="I1" s="213"/>
      <c r="J1" s="213"/>
      <c r="K1" s="213" t="s">
        <v>752</v>
      </c>
      <c r="L1" s="247"/>
    </row>
    <row r="2" spans="1:15" ht="16.5" thickBot="1" x14ac:dyDescent="0.3">
      <c r="A2" s="345" t="s">
        <v>746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7"/>
    </row>
    <row r="3" spans="1:15" ht="16.5" thickBot="1" x14ac:dyDescent="0.3">
      <c r="A3" s="356" t="str">
        <f>'Standard Line Sets'!A3:L3</f>
        <v>Effective January 17, 2022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8"/>
    </row>
    <row r="4" spans="1:15" x14ac:dyDescent="0.25">
      <c r="A4" s="103"/>
      <c r="L4" s="104"/>
    </row>
    <row r="5" spans="1:15" x14ac:dyDescent="0.25">
      <c r="A5" s="103"/>
      <c r="L5" s="104"/>
    </row>
    <row r="6" spans="1:15" x14ac:dyDescent="0.25">
      <c r="A6" s="103"/>
      <c r="L6" s="104"/>
    </row>
    <row r="7" spans="1:15" x14ac:dyDescent="0.25">
      <c r="A7" s="103"/>
      <c r="L7" s="104"/>
    </row>
    <row r="8" spans="1:15" ht="15.75" thickBot="1" x14ac:dyDescent="0.3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</row>
    <row r="9" spans="1:15" x14ac:dyDescent="0.25">
      <c r="A9" s="238" t="s">
        <v>0</v>
      </c>
      <c r="B9" s="238"/>
      <c r="C9" s="238" t="s">
        <v>1</v>
      </c>
      <c r="D9" s="238"/>
      <c r="E9" s="238"/>
      <c r="F9" s="1" t="s">
        <v>95</v>
      </c>
      <c r="G9" s="238" t="s">
        <v>445</v>
      </c>
      <c r="H9" s="1"/>
      <c r="I9" s="1"/>
      <c r="J9" s="1" t="s">
        <v>2</v>
      </c>
      <c r="K9" s="238" t="s">
        <v>3</v>
      </c>
      <c r="L9" s="238"/>
    </row>
    <row r="10" spans="1:15" ht="15.75" thickBot="1" x14ac:dyDescent="0.3">
      <c r="A10" s="307" t="s">
        <v>4</v>
      </c>
      <c r="B10" s="308"/>
      <c r="C10" s="239" t="s">
        <v>5</v>
      </c>
      <c r="D10" s="239"/>
      <c r="E10" s="239"/>
      <c r="F10" s="2" t="s">
        <v>6</v>
      </c>
      <c r="G10" s="302"/>
      <c r="H10" s="39"/>
      <c r="I10" s="39"/>
      <c r="J10" s="3" t="s">
        <v>7</v>
      </c>
      <c r="K10" s="239" t="s">
        <v>8</v>
      </c>
      <c r="L10" s="239"/>
    </row>
    <row r="11" spans="1:15" ht="15.75" thickBot="1" x14ac:dyDescent="0.3">
      <c r="A11" s="309"/>
      <c r="B11" s="310"/>
      <c r="C11" s="239"/>
      <c r="D11" s="239"/>
      <c r="E11" s="239"/>
      <c r="F11" s="2" t="s">
        <v>9</v>
      </c>
      <c r="G11" s="38">
        <v>0</v>
      </c>
      <c r="H11" s="37"/>
      <c r="I11" s="37"/>
      <c r="J11" s="3"/>
      <c r="K11" s="359" t="s">
        <v>10</v>
      </c>
      <c r="L11" s="237"/>
    </row>
    <row r="12" spans="1:15" ht="15.75" thickBot="1" x14ac:dyDescent="0.3">
      <c r="A12" s="216" t="s">
        <v>11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8"/>
    </row>
    <row r="13" spans="1:15" ht="15.75" thickBot="1" x14ac:dyDescent="0.3">
      <c r="A13" s="249" t="s">
        <v>12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1"/>
    </row>
    <row r="14" spans="1:15" x14ac:dyDescent="0.25">
      <c r="A14" s="321" t="s">
        <v>13</v>
      </c>
      <c r="B14" s="322"/>
      <c r="C14" s="229" t="s">
        <v>14</v>
      </c>
      <c r="D14" s="229"/>
      <c r="E14" s="229"/>
      <c r="F14" s="60">
        <f>VLOOKUP(A14,Prices!A:B,2,FALSE)</f>
        <v>142</v>
      </c>
      <c r="G14" s="83">
        <f>F14*$I$14</f>
        <v>142</v>
      </c>
      <c r="H14" s="84">
        <f>G11</f>
        <v>0</v>
      </c>
      <c r="I14" s="91">
        <f>1-H14</f>
        <v>1</v>
      </c>
      <c r="J14" s="117">
        <v>10</v>
      </c>
      <c r="K14" s="323" t="s">
        <v>528</v>
      </c>
      <c r="L14" s="324"/>
      <c r="O14" s="137"/>
    </row>
    <row r="15" spans="1:15" x14ac:dyDescent="0.25">
      <c r="A15" s="303" t="s">
        <v>15</v>
      </c>
      <c r="B15" s="202"/>
      <c r="C15" s="203" t="s">
        <v>16</v>
      </c>
      <c r="D15" s="203"/>
      <c r="E15" s="203"/>
      <c r="F15" s="186">
        <f>VLOOKUP(A15,Prices!A:B,2,FALSE)</f>
        <v>193.06</v>
      </c>
      <c r="G15" s="160">
        <f t="shared" ref="G15:G41" si="0">F15*$I$14</f>
        <v>193.06</v>
      </c>
      <c r="H15" s="160"/>
      <c r="I15" s="160"/>
      <c r="J15" s="180">
        <v>10</v>
      </c>
      <c r="K15" s="204" t="s">
        <v>529</v>
      </c>
      <c r="L15" s="304"/>
    </row>
    <row r="16" spans="1:15" x14ac:dyDescent="0.25">
      <c r="A16" s="303" t="s">
        <v>495</v>
      </c>
      <c r="B16" s="241"/>
      <c r="C16" s="203" t="s">
        <v>496</v>
      </c>
      <c r="D16" s="203"/>
      <c r="E16" s="203"/>
      <c r="F16" s="186">
        <f>VLOOKUP(A16,Prices!A:B,2,FALSE)</f>
        <v>228.81</v>
      </c>
      <c r="G16" s="160">
        <f>F16*$I$14</f>
        <v>228.81</v>
      </c>
      <c r="H16" s="160"/>
      <c r="I16" s="160"/>
      <c r="J16" s="180">
        <v>10</v>
      </c>
      <c r="K16" s="204" t="s">
        <v>530</v>
      </c>
      <c r="L16" s="317"/>
    </row>
    <row r="17" spans="1:12" x14ac:dyDescent="0.25">
      <c r="A17" s="303" t="s">
        <v>17</v>
      </c>
      <c r="B17" s="202"/>
      <c r="C17" s="203" t="s">
        <v>18</v>
      </c>
      <c r="D17" s="203"/>
      <c r="E17" s="203"/>
      <c r="F17" s="186">
        <f>VLOOKUP(A17,Prices!A:B,2,FALSE)</f>
        <v>251.17999999999998</v>
      </c>
      <c r="G17" s="160">
        <f t="shared" si="0"/>
        <v>251.17999999999998</v>
      </c>
      <c r="H17" s="160"/>
      <c r="I17" s="160"/>
      <c r="J17" s="180">
        <v>10</v>
      </c>
      <c r="K17" s="204" t="s">
        <v>531</v>
      </c>
      <c r="L17" s="304"/>
    </row>
    <row r="18" spans="1:12" x14ac:dyDescent="0.25">
      <c r="A18" s="303" t="s">
        <v>19</v>
      </c>
      <c r="B18" s="202"/>
      <c r="C18" s="203" t="s">
        <v>20</v>
      </c>
      <c r="D18" s="203"/>
      <c r="E18" s="203"/>
      <c r="F18" s="186">
        <f>VLOOKUP(A18,Prices!A:B,2,FALSE)</f>
        <v>339.83</v>
      </c>
      <c r="G18" s="160">
        <f t="shared" si="0"/>
        <v>339.83</v>
      </c>
      <c r="H18" s="160"/>
      <c r="I18" s="160"/>
      <c r="J18" s="180">
        <v>10</v>
      </c>
      <c r="K18" s="204" t="s">
        <v>532</v>
      </c>
      <c r="L18" s="304"/>
    </row>
    <row r="19" spans="1:12" x14ac:dyDescent="0.25">
      <c r="A19" s="303" t="s">
        <v>526</v>
      </c>
      <c r="B19" s="241"/>
      <c r="C19" s="203" t="s">
        <v>497</v>
      </c>
      <c r="D19" s="203"/>
      <c r="E19" s="203"/>
      <c r="F19" s="186">
        <f>VLOOKUP(A19,Prices!A:B,2,FALSE)</f>
        <v>490.67</v>
      </c>
      <c r="G19" s="160">
        <f t="shared" si="0"/>
        <v>490.67</v>
      </c>
      <c r="H19" s="160"/>
      <c r="I19" s="160"/>
      <c r="J19" s="180">
        <v>8</v>
      </c>
      <c r="K19" s="204" t="s">
        <v>533</v>
      </c>
      <c r="L19" s="317"/>
    </row>
    <row r="20" spans="1:12" x14ac:dyDescent="0.25">
      <c r="A20" s="325" t="s">
        <v>527</v>
      </c>
      <c r="B20" s="242"/>
      <c r="C20" s="195" t="s">
        <v>498</v>
      </c>
      <c r="D20" s="195"/>
      <c r="E20" s="195"/>
      <c r="F20" s="59">
        <f>VLOOKUP(A20,Prices!A:B,2,FALSE)</f>
        <v>738.02</v>
      </c>
      <c r="G20" s="169">
        <f t="shared" si="0"/>
        <v>738.02</v>
      </c>
      <c r="H20" s="169"/>
      <c r="I20" s="169"/>
      <c r="J20" s="182">
        <v>8</v>
      </c>
      <c r="K20" s="196" t="s">
        <v>534</v>
      </c>
      <c r="L20" s="326"/>
    </row>
    <row r="21" spans="1:12" x14ac:dyDescent="0.25">
      <c r="A21" s="305" t="s">
        <v>21</v>
      </c>
      <c r="B21" s="198"/>
      <c r="C21" s="199" t="s">
        <v>22</v>
      </c>
      <c r="D21" s="199"/>
      <c r="E21" s="199"/>
      <c r="F21" s="7">
        <f>VLOOKUP(A21,Prices!A:B,2,FALSE)</f>
        <v>149.13999999999999</v>
      </c>
      <c r="G21" s="170">
        <f t="shared" si="0"/>
        <v>149.13999999999999</v>
      </c>
      <c r="H21" s="170"/>
      <c r="I21" s="170"/>
      <c r="J21" s="181">
        <v>10</v>
      </c>
      <c r="K21" s="200" t="s">
        <v>541</v>
      </c>
      <c r="L21" s="306"/>
    </row>
    <row r="22" spans="1:12" x14ac:dyDescent="0.25">
      <c r="A22" s="303" t="s">
        <v>23</v>
      </c>
      <c r="B22" s="202"/>
      <c r="C22" s="203" t="s">
        <v>24</v>
      </c>
      <c r="D22" s="203"/>
      <c r="E22" s="203"/>
      <c r="F22" s="10">
        <f>VLOOKUP(A22,Prices!A:B,2,FALSE)</f>
        <v>200.94</v>
      </c>
      <c r="G22" s="160">
        <f t="shared" si="0"/>
        <v>200.94</v>
      </c>
      <c r="H22" s="160"/>
      <c r="I22" s="160"/>
      <c r="J22" s="180">
        <v>10</v>
      </c>
      <c r="K22" s="204" t="s">
        <v>542</v>
      </c>
      <c r="L22" s="304"/>
    </row>
    <row r="23" spans="1:12" x14ac:dyDescent="0.25">
      <c r="A23" s="303" t="s">
        <v>499</v>
      </c>
      <c r="B23" s="241"/>
      <c r="C23" s="204" t="s">
        <v>500</v>
      </c>
      <c r="D23" s="204"/>
      <c r="E23" s="204"/>
      <c r="F23" s="186">
        <f>VLOOKUP(A23,Prices!A:B,2,FALSE)</f>
        <v>238.85999999999999</v>
      </c>
      <c r="G23" s="160">
        <f t="shared" si="0"/>
        <v>238.85999999999999</v>
      </c>
      <c r="H23" s="160"/>
      <c r="I23" s="160"/>
      <c r="J23" s="180">
        <v>10</v>
      </c>
      <c r="K23" s="204" t="s">
        <v>543</v>
      </c>
      <c r="L23" s="317"/>
    </row>
    <row r="24" spans="1:12" x14ac:dyDescent="0.25">
      <c r="A24" s="303" t="s">
        <v>25</v>
      </c>
      <c r="B24" s="202"/>
      <c r="C24" s="203" t="s">
        <v>26</v>
      </c>
      <c r="D24" s="203"/>
      <c r="E24" s="203"/>
      <c r="F24" s="10">
        <f>VLOOKUP(A24,Prices!A:B,2,FALSE)</f>
        <v>260.03999999999996</v>
      </c>
      <c r="G24" s="160">
        <f t="shared" si="0"/>
        <v>260.03999999999996</v>
      </c>
      <c r="H24" s="160"/>
      <c r="I24" s="160"/>
      <c r="J24" s="180">
        <v>10</v>
      </c>
      <c r="K24" s="204" t="s">
        <v>544</v>
      </c>
      <c r="L24" s="304"/>
    </row>
    <row r="25" spans="1:12" x14ac:dyDescent="0.25">
      <c r="A25" s="303" t="s">
        <v>27</v>
      </c>
      <c r="B25" s="202"/>
      <c r="C25" s="203" t="s">
        <v>28</v>
      </c>
      <c r="D25" s="203"/>
      <c r="E25" s="203"/>
      <c r="F25" s="10">
        <f>VLOOKUP(A25,Prices!A:B,2,FALSE)</f>
        <v>350.65999999999997</v>
      </c>
      <c r="G25" s="160">
        <f t="shared" si="0"/>
        <v>350.65999999999997</v>
      </c>
      <c r="H25" s="160"/>
      <c r="I25" s="160"/>
      <c r="J25" s="180">
        <v>10</v>
      </c>
      <c r="K25" s="204" t="s">
        <v>545</v>
      </c>
      <c r="L25" s="304"/>
    </row>
    <row r="26" spans="1:12" x14ac:dyDescent="0.25">
      <c r="A26" s="303" t="s">
        <v>535</v>
      </c>
      <c r="B26" s="241"/>
      <c r="C26" s="203" t="s">
        <v>501</v>
      </c>
      <c r="D26" s="203"/>
      <c r="E26" s="203"/>
      <c r="F26" s="186">
        <f>VLOOKUP(A26,Prices!A:B,2,FALSE)</f>
        <v>509.36</v>
      </c>
      <c r="G26" s="160">
        <f t="shared" si="0"/>
        <v>509.36</v>
      </c>
      <c r="H26" s="160"/>
      <c r="I26" s="160"/>
      <c r="J26" s="180">
        <v>8</v>
      </c>
      <c r="K26" s="204" t="s">
        <v>546</v>
      </c>
      <c r="L26" s="317"/>
    </row>
    <row r="27" spans="1:12" x14ac:dyDescent="0.25">
      <c r="A27" s="325" t="s">
        <v>536</v>
      </c>
      <c r="B27" s="242"/>
      <c r="C27" s="195" t="s">
        <v>502</v>
      </c>
      <c r="D27" s="195"/>
      <c r="E27" s="195"/>
      <c r="F27" s="59">
        <f>VLOOKUP(A27,Prices!A:B,2,FALSE)</f>
        <v>771.78</v>
      </c>
      <c r="G27" s="169">
        <f t="shared" si="0"/>
        <v>771.78</v>
      </c>
      <c r="H27" s="169"/>
      <c r="I27" s="169"/>
      <c r="J27" s="182">
        <v>8</v>
      </c>
      <c r="K27" s="196" t="s">
        <v>547</v>
      </c>
      <c r="L27" s="326"/>
    </row>
    <row r="28" spans="1:12" x14ac:dyDescent="0.25">
      <c r="A28" s="305" t="s">
        <v>29</v>
      </c>
      <c r="B28" s="240"/>
      <c r="C28" s="199" t="s">
        <v>30</v>
      </c>
      <c r="D28" s="199"/>
      <c r="E28" s="199"/>
      <c r="F28" s="7">
        <f>VLOOKUP(A28,Prices!A:B,2,FALSE)</f>
        <v>160.32</v>
      </c>
      <c r="G28" s="170">
        <f t="shared" si="0"/>
        <v>160.32</v>
      </c>
      <c r="H28" s="170"/>
      <c r="I28" s="170"/>
      <c r="J28" s="181">
        <v>11</v>
      </c>
      <c r="K28" s="200" t="s">
        <v>548</v>
      </c>
      <c r="L28" s="306"/>
    </row>
    <row r="29" spans="1:12" x14ac:dyDescent="0.25">
      <c r="A29" s="303" t="s">
        <v>31</v>
      </c>
      <c r="B29" s="241"/>
      <c r="C29" s="203" t="s">
        <v>32</v>
      </c>
      <c r="D29" s="203"/>
      <c r="E29" s="203"/>
      <c r="F29" s="10">
        <f>VLOOKUP(A29,Prices!A:B,2,FALSE)</f>
        <v>211.78</v>
      </c>
      <c r="G29" s="160">
        <f t="shared" si="0"/>
        <v>211.78</v>
      </c>
      <c r="H29" s="160"/>
      <c r="I29" s="160"/>
      <c r="J29" s="180">
        <v>11</v>
      </c>
      <c r="K29" s="204" t="s">
        <v>549</v>
      </c>
      <c r="L29" s="304"/>
    </row>
    <row r="30" spans="1:12" x14ac:dyDescent="0.25">
      <c r="A30" s="303" t="s">
        <v>503</v>
      </c>
      <c r="B30" s="241"/>
      <c r="C30" s="204" t="s">
        <v>504</v>
      </c>
      <c r="D30" s="204"/>
      <c r="E30" s="204"/>
      <c r="F30" s="186">
        <f>VLOOKUP(A30,Prices!A:B,2,FALSE)</f>
        <v>253.85999999999999</v>
      </c>
      <c r="G30" s="160">
        <f t="shared" si="0"/>
        <v>253.85999999999999</v>
      </c>
      <c r="H30" s="160"/>
      <c r="I30" s="160"/>
      <c r="J30" s="180">
        <v>11</v>
      </c>
      <c r="K30" s="204" t="s">
        <v>550</v>
      </c>
      <c r="L30" s="317"/>
    </row>
    <row r="31" spans="1:12" x14ac:dyDescent="0.25">
      <c r="A31" s="303" t="s">
        <v>33</v>
      </c>
      <c r="B31" s="241"/>
      <c r="C31" s="203" t="s">
        <v>34</v>
      </c>
      <c r="D31" s="203"/>
      <c r="E31" s="203"/>
      <c r="F31" s="10">
        <f>VLOOKUP(A31,Prices!A:B,2,FALSE)</f>
        <v>274.82</v>
      </c>
      <c r="G31" s="160">
        <f t="shared" si="0"/>
        <v>274.82</v>
      </c>
      <c r="H31" s="160"/>
      <c r="I31" s="160"/>
      <c r="J31" s="180">
        <v>11</v>
      </c>
      <c r="K31" s="204" t="s">
        <v>551</v>
      </c>
      <c r="L31" s="304"/>
    </row>
    <row r="32" spans="1:12" x14ac:dyDescent="0.25">
      <c r="A32" s="303" t="s">
        <v>35</v>
      </c>
      <c r="B32" s="241"/>
      <c r="C32" s="203" t="s">
        <v>36</v>
      </c>
      <c r="D32" s="203"/>
      <c r="E32" s="203"/>
      <c r="F32" s="10">
        <f>VLOOKUP(A32,Prices!A:B,2,FALSE)</f>
        <v>370.36</v>
      </c>
      <c r="G32" s="160">
        <f t="shared" si="0"/>
        <v>370.36</v>
      </c>
      <c r="H32" s="160"/>
      <c r="I32" s="160"/>
      <c r="J32" s="180">
        <v>11</v>
      </c>
      <c r="K32" s="204" t="s">
        <v>552</v>
      </c>
      <c r="L32" s="304"/>
    </row>
    <row r="33" spans="1:12" x14ac:dyDescent="0.25">
      <c r="A33" s="303" t="s">
        <v>537</v>
      </c>
      <c r="B33" s="241"/>
      <c r="C33" s="203" t="s">
        <v>505</v>
      </c>
      <c r="D33" s="203"/>
      <c r="E33" s="203"/>
      <c r="F33" s="186">
        <f>VLOOKUP(A33,Prices!A:B,2,FALSE)</f>
        <v>536.16999999999996</v>
      </c>
      <c r="G33" s="160">
        <f t="shared" si="0"/>
        <v>536.16999999999996</v>
      </c>
      <c r="H33" s="160"/>
      <c r="I33" s="160"/>
      <c r="J33" s="180">
        <v>6</v>
      </c>
      <c r="K33" s="204" t="s">
        <v>553</v>
      </c>
      <c r="L33" s="317"/>
    </row>
    <row r="34" spans="1:12" x14ac:dyDescent="0.25">
      <c r="A34" s="325" t="s">
        <v>538</v>
      </c>
      <c r="B34" s="242"/>
      <c r="C34" s="195" t="s">
        <v>506</v>
      </c>
      <c r="D34" s="195"/>
      <c r="E34" s="195"/>
      <c r="F34" s="59">
        <f>VLOOKUP(A34,Prices!A:B,2,FALSE)</f>
        <v>803.12</v>
      </c>
      <c r="G34" s="169">
        <f t="shared" si="0"/>
        <v>803.12</v>
      </c>
      <c r="H34" s="169"/>
      <c r="I34" s="169"/>
      <c r="J34" s="182">
        <v>6</v>
      </c>
      <c r="K34" s="196" t="s">
        <v>554</v>
      </c>
      <c r="L34" s="326"/>
    </row>
    <row r="35" spans="1:12" x14ac:dyDescent="0.25">
      <c r="A35" s="303" t="s">
        <v>37</v>
      </c>
      <c r="B35" s="241"/>
      <c r="C35" s="203" t="s">
        <v>38</v>
      </c>
      <c r="D35" s="203"/>
      <c r="E35" s="203"/>
      <c r="F35" s="10">
        <f>VLOOKUP(A35,Prices!A:B,2,FALSE)</f>
        <v>173.34</v>
      </c>
      <c r="G35" s="160">
        <f t="shared" si="0"/>
        <v>173.34</v>
      </c>
      <c r="H35" s="160"/>
      <c r="I35" s="160"/>
      <c r="J35" s="180">
        <v>11</v>
      </c>
      <c r="K35" s="204" t="s">
        <v>555</v>
      </c>
      <c r="L35" s="304"/>
    </row>
    <row r="36" spans="1:12" x14ac:dyDescent="0.25">
      <c r="A36" s="303" t="s">
        <v>39</v>
      </c>
      <c r="B36" s="241"/>
      <c r="C36" s="203" t="s">
        <v>40</v>
      </c>
      <c r="D36" s="203"/>
      <c r="E36" s="203"/>
      <c r="F36" s="10">
        <f>VLOOKUP(A36,Prices!A:B,2,FALSE)</f>
        <v>232.45999999999998</v>
      </c>
      <c r="G36" s="160">
        <f t="shared" si="0"/>
        <v>232.45999999999998</v>
      </c>
      <c r="H36" s="160"/>
      <c r="I36" s="160"/>
      <c r="J36" s="180">
        <v>11</v>
      </c>
      <c r="K36" s="204" t="s">
        <v>556</v>
      </c>
      <c r="L36" s="304"/>
    </row>
    <row r="37" spans="1:12" x14ac:dyDescent="0.25">
      <c r="A37" s="303" t="s">
        <v>507</v>
      </c>
      <c r="B37" s="241"/>
      <c r="C37" s="204" t="s">
        <v>508</v>
      </c>
      <c r="D37" s="204"/>
      <c r="E37" s="204"/>
      <c r="F37" s="187">
        <f>VLOOKUP(A37,Prices!A:B,2,FALSE)</f>
        <v>271.76</v>
      </c>
      <c r="G37" s="160">
        <f t="shared" si="0"/>
        <v>271.76</v>
      </c>
      <c r="H37" s="184"/>
      <c r="I37" s="184"/>
      <c r="J37" s="188">
        <v>11</v>
      </c>
      <c r="K37" s="204" t="s">
        <v>557</v>
      </c>
      <c r="L37" s="317"/>
    </row>
    <row r="38" spans="1:12" x14ac:dyDescent="0.25">
      <c r="A38" s="303" t="s">
        <v>41</v>
      </c>
      <c r="B38" s="241"/>
      <c r="C38" s="203" t="s">
        <v>42</v>
      </c>
      <c r="D38" s="203"/>
      <c r="E38" s="203"/>
      <c r="F38" s="10">
        <f>VLOOKUP(A38,Prices!A:B,2,FALSE)</f>
        <v>303.38</v>
      </c>
      <c r="G38" s="160">
        <f t="shared" si="0"/>
        <v>303.38</v>
      </c>
      <c r="H38" s="160"/>
      <c r="I38" s="160"/>
      <c r="J38" s="180">
        <v>11</v>
      </c>
      <c r="K38" s="204" t="s">
        <v>558</v>
      </c>
      <c r="L38" s="304"/>
    </row>
    <row r="39" spans="1:12" x14ac:dyDescent="0.25">
      <c r="A39" s="303" t="s">
        <v>43</v>
      </c>
      <c r="B39" s="241"/>
      <c r="C39" s="203" t="s">
        <v>44</v>
      </c>
      <c r="D39" s="203"/>
      <c r="E39" s="203"/>
      <c r="F39" s="10">
        <f>VLOOKUP(A39,Prices!A:B,2,FALSE)</f>
        <v>399.53999999999996</v>
      </c>
      <c r="G39" s="160">
        <f t="shared" si="0"/>
        <v>399.53999999999996</v>
      </c>
      <c r="H39" s="160"/>
      <c r="I39" s="160"/>
      <c r="J39" s="180">
        <v>11</v>
      </c>
      <c r="K39" s="204" t="s">
        <v>559</v>
      </c>
      <c r="L39" s="304"/>
    </row>
    <row r="40" spans="1:12" x14ac:dyDescent="0.25">
      <c r="A40" s="303" t="s">
        <v>539</v>
      </c>
      <c r="B40" s="241"/>
      <c r="C40" s="203" t="s">
        <v>509</v>
      </c>
      <c r="D40" s="203"/>
      <c r="E40" s="203"/>
      <c r="F40" s="186">
        <f>VLOOKUP(A40,Prices!A:B,2,FALSE)</f>
        <v>572.72</v>
      </c>
      <c r="G40" s="160">
        <f t="shared" si="0"/>
        <v>572.72</v>
      </c>
      <c r="H40" s="160"/>
      <c r="I40" s="160"/>
      <c r="J40" s="180">
        <v>6</v>
      </c>
      <c r="K40" s="204" t="s">
        <v>560</v>
      </c>
      <c r="L40" s="317"/>
    </row>
    <row r="41" spans="1:12" ht="15.75" thickBot="1" x14ac:dyDescent="0.3">
      <c r="A41" s="364" t="s">
        <v>540</v>
      </c>
      <c r="B41" s="365"/>
      <c r="C41" s="368" t="s">
        <v>510</v>
      </c>
      <c r="D41" s="368"/>
      <c r="E41" s="368"/>
      <c r="F41" s="189">
        <f>VLOOKUP(A41,Prices!A:B,2,FALSE)</f>
        <v>862.35</v>
      </c>
      <c r="G41" s="85">
        <f t="shared" si="0"/>
        <v>862.35</v>
      </c>
      <c r="H41" s="22"/>
      <c r="I41" s="22"/>
      <c r="J41" s="190">
        <v>6</v>
      </c>
      <c r="K41" s="366" t="s">
        <v>561</v>
      </c>
      <c r="L41" s="367"/>
    </row>
    <row r="42" spans="1:12" x14ac:dyDescent="0.25">
      <c r="A42" s="179"/>
      <c r="B42" s="179"/>
      <c r="C42" s="178"/>
      <c r="D42" s="178"/>
      <c r="E42" s="178"/>
      <c r="F42" s="184"/>
      <c r="G42" s="185"/>
      <c r="H42" s="184"/>
      <c r="I42" s="184"/>
      <c r="J42" s="184"/>
      <c r="K42" s="179"/>
      <c r="L42" s="179"/>
    </row>
    <row r="43" spans="1:12" x14ac:dyDescent="0.25">
      <c r="A43" s="30"/>
      <c r="B43" s="30"/>
      <c r="C43" s="24"/>
      <c r="D43" s="24"/>
      <c r="E43" s="24"/>
      <c r="K43" s="30"/>
      <c r="L43" s="30"/>
    </row>
    <row r="44" spans="1:12" x14ac:dyDescent="0.25">
      <c r="A44" s="30"/>
      <c r="B44" s="30"/>
      <c r="C44" s="24"/>
      <c r="D44" s="24"/>
      <c r="E44" s="24"/>
      <c r="K44" s="30"/>
      <c r="L44" s="30"/>
    </row>
    <row r="45" spans="1:12" x14ac:dyDescent="0.25">
      <c r="A45" s="30"/>
      <c r="B45" s="30"/>
      <c r="C45" s="24"/>
      <c r="D45" s="24"/>
      <c r="E45" s="24"/>
      <c r="K45" s="30"/>
      <c r="L45" s="30"/>
    </row>
    <row r="46" spans="1:12" x14ac:dyDescent="0.25">
      <c r="A46" s="30"/>
      <c r="B46" s="30"/>
      <c r="C46" s="24"/>
      <c r="D46" s="24"/>
      <c r="E46" s="24"/>
      <c r="K46" s="30"/>
      <c r="L46" s="30"/>
    </row>
    <row r="47" spans="1:12" x14ac:dyDescent="0.25">
      <c r="A47" s="30"/>
      <c r="B47" s="30"/>
      <c r="C47" s="24"/>
      <c r="D47" s="24"/>
      <c r="E47" s="24"/>
      <c r="K47" s="30"/>
      <c r="L47" s="30"/>
    </row>
    <row r="48" spans="1:12" x14ac:dyDescent="0.25">
      <c r="A48" s="243" t="s">
        <v>87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</row>
    <row r="49" spans="1:12" x14ac:dyDescent="0.25">
      <c r="A49" s="243" t="s">
        <v>88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</row>
    <row r="50" spans="1:12" ht="15.75" thickBot="1" x14ac:dyDescent="0.3">
      <c r="A50" s="327" t="s">
        <v>89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</row>
    <row r="51" spans="1:12" ht="15.75" thickBot="1" x14ac:dyDescent="0.3">
      <c r="A51" s="328" t="s">
        <v>90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</row>
    <row r="52" spans="1:12" ht="18" x14ac:dyDescent="0.25">
      <c r="A52" s="212" t="s">
        <v>602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 t="s">
        <v>752</v>
      </c>
      <c r="L52" s="247"/>
    </row>
    <row r="53" spans="1:12" ht="16.5" thickBot="1" x14ac:dyDescent="0.3">
      <c r="A53" s="345" t="s">
        <v>747</v>
      </c>
      <c r="B53" s="346"/>
      <c r="C53" s="346"/>
      <c r="D53" s="346"/>
      <c r="E53" s="346"/>
      <c r="F53" s="346"/>
      <c r="G53" s="346"/>
      <c r="H53" s="346"/>
      <c r="I53" s="346"/>
      <c r="J53" s="346"/>
      <c r="K53" s="346"/>
      <c r="L53" s="347"/>
    </row>
    <row r="54" spans="1:12" ht="16.5" thickBot="1" x14ac:dyDescent="0.3">
      <c r="A54" s="356" t="str">
        <f>A3</f>
        <v>Effective January 17, 2022</v>
      </c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8"/>
    </row>
    <row r="55" spans="1:12" x14ac:dyDescent="0.25">
      <c r="A55" s="103"/>
      <c r="L55" s="104"/>
    </row>
    <row r="56" spans="1:12" x14ac:dyDescent="0.25">
      <c r="A56" s="103"/>
      <c r="L56" s="104"/>
    </row>
    <row r="57" spans="1:12" x14ac:dyDescent="0.25">
      <c r="A57" s="103"/>
      <c r="L57" s="104"/>
    </row>
    <row r="58" spans="1:12" x14ac:dyDescent="0.25">
      <c r="A58" s="103"/>
      <c r="L58" s="104"/>
    </row>
    <row r="59" spans="1:12" ht="15.75" thickBot="1" x14ac:dyDescent="0.3">
      <c r="A59" s="105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7"/>
    </row>
    <row r="60" spans="1:12" x14ac:dyDescent="0.25">
      <c r="A60" s="238" t="s">
        <v>0</v>
      </c>
      <c r="B60" s="238"/>
      <c r="C60" s="238" t="s">
        <v>1</v>
      </c>
      <c r="D60" s="238"/>
      <c r="E60" s="238"/>
      <c r="F60" s="1" t="s">
        <v>95</v>
      </c>
      <c r="G60" s="238" t="s">
        <v>445</v>
      </c>
      <c r="H60" s="1"/>
      <c r="I60" s="1"/>
      <c r="J60" s="1" t="s">
        <v>2</v>
      </c>
      <c r="K60" s="238" t="s">
        <v>3</v>
      </c>
      <c r="L60" s="238"/>
    </row>
    <row r="61" spans="1:12" ht="15.75" customHeight="1" thickBot="1" x14ac:dyDescent="0.3">
      <c r="A61" s="307" t="s">
        <v>4</v>
      </c>
      <c r="B61" s="308"/>
      <c r="C61" s="239" t="s">
        <v>5</v>
      </c>
      <c r="D61" s="239"/>
      <c r="E61" s="239"/>
      <c r="F61" s="2" t="s">
        <v>6</v>
      </c>
      <c r="G61" s="302"/>
      <c r="H61" s="39"/>
      <c r="I61" s="39"/>
      <c r="J61" s="3" t="s">
        <v>7</v>
      </c>
      <c r="K61" s="239" t="s">
        <v>8</v>
      </c>
      <c r="L61" s="239"/>
    </row>
    <row r="62" spans="1:12" ht="15.75" thickBot="1" x14ac:dyDescent="0.3">
      <c r="A62" s="309"/>
      <c r="B62" s="310"/>
      <c r="C62" s="302"/>
      <c r="D62" s="302"/>
      <c r="E62" s="302"/>
      <c r="F62" s="54" t="s">
        <v>9</v>
      </c>
      <c r="G62" s="52">
        <f>G11</f>
        <v>0</v>
      </c>
      <c r="H62" s="86"/>
      <c r="I62" s="86"/>
      <c r="J62" s="80"/>
      <c r="K62" s="359" t="s">
        <v>10</v>
      </c>
      <c r="L62" s="237"/>
    </row>
    <row r="63" spans="1:12" ht="15.75" thickBot="1" x14ac:dyDescent="0.3">
      <c r="A63" s="318" t="s">
        <v>11</v>
      </c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20"/>
    </row>
    <row r="64" spans="1:12" ht="15.75" thickBot="1" x14ac:dyDescent="0.3">
      <c r="A64" s="216" t="s">
        <v>45</v>
      </c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8"/>
    </row>
    <row r="65" spans="1:12" x14ac:dyDescent="0.25">
      <c r="A65" s="321" t="s">
        <v>46</v>
      </c>
      <c r="B65" s="322"/>
      <c r="C65" s="229" t="s">
        <v>47</v>
      </c>
      <c r="D65" s="229"/>
      <c r="E65" s="229"/>
      <c r="F65" s="191">
        <f>VLOOKUP(A65,Prices!A:B,2,FALSE)</f>
        <v>151.97999999999999</v>
      </c>
      <c r="G65" s="83">
        <f t="shared" ref="G65:G92" si="1">F65*$I$14</f>
        <v>151.97999999999999</v>
      </c>
      <c r="H65" s="83"/>
      <c r="I65" s="83"/>
      <c r="J65" s="117">
        <v>10</v>
      </c>
      <c r="K65" s="323" t="s">
        <v>571</v>
      </c>
      <c r="L65" s="324"/>
    </row>
    <row r="66" spans="1:12" x14ac:dyDescent="0.25">
      <c r="A66" s="303" t="s">
        <v>48</v>
      </c>
      <c r="B66" s="202"/>
      <c r="C66" s="203" t="s">
        <v>49</v>
      </c>
      <c r="D66" s="203"/>
      <c r="E66" s="203"/>
      <c r="F66" s="10">
        <f>VLOOKUP(A66,Prices!A:B,2,FALSE)</f>
        <v>206.84</v>
      </c>
      <c r="G66" s="160">
        <f t="shared" si="1"/>
        <v>206.84</v>
      </c>
      <c r="H66" s="160"/>
      <c r="I66" s="160"/>
      <c r="J66" s="180">
        <v>10</v>
      </c>
      <c r="K66" s="204" t="s">
        <v>572</v>
      </c>
      <c r="L66" s="304"/>
    </row>
    <row r="67" spans="1:12" x14ac:dyDescent="0.25">
      <c r="A67" s="303" t="s">
        <v>562</v>
      </c>
      <c r="B67" s="241"/>
      <c r="C67" s="203" t="s">
        <v>514</v>
      </c>
      <c r="D67" s="203"/>
      <c r="E67" s="203"/>
      <c r="F67" s="186">
        <f>VLOOKUP(A67,Prices!A:B,2,FALSE)</f>
        <v>247.07999999999998</v>
      </c>
      <c r="G67" s="160">
        <f t="shared" si="1"/>
        <v>247.07999999999998</v>
      </c>
      <c r="H67" s="160"/>
      <c r="I67" s="160"/>
      <c r="J67" s="180">
        <v>10</v>
      </c>
      <c r="K67" s="204" t="s">
        <v>573</v>
      </c>
      <c r="L67" s="317"/>
    </row>
    <row r="68" spans="1:12" x14ac:dyDescent="0.25">
      <c r="A68" s="303" t="s">
        <v>50</v>
      </c>
      <c r="B68" s="202"/>
      <c r="C68" s="203" t="s">
        <v>51</v>
      </c>
      <c r="D68" s="203"/>
      <c r="E68" s="203"/>
      <c r="F68" s="10">
        <f>VLOOKUP(A68,Prices!A:B,2,FALSE)</f>
        <v>260.33999999999997</v>
      </c>
      <c r="G68" s="160">
        <f t="shared" si="1"/>
        <v>260.33999999999997</v>
      </c>
      <c r="H68" s="160"/>
      <c r="I68" s="160"/>
      <c r="J68" s="180">
        <v>10</v>
      </c>
      <c r="K68" s="204" t="s">
        <v>574</v>
      </c>
      <c r="L68" s="304"/>
    </row>
    <row r="69" spans="1:12" x14ac:dyDescent="0.25">
      <c r="A69" s="303" t="s">
        <v>52</v>
      </c>
      <c r="B69" s="202"/>
      <c r="C69" s="203" t="s">
        <v>53</v>
      </c>
      <c r="D69" s="203"/>
      <c r="E69" s="203"/>
      <c r="F69" s="10">
        <f>VLOOKUP(A69,Prices!A:B,2,FALSE)</f>
        <v>360.90999999999997</v>
      </c>
      <c r="G69" s="160">
        <f t="shared" si="1"/>
        <v>360.90999999999997</v>
      </c>
      <c r="H69" s="160"/>
      <c r="I69" s="160"/>
      <c r="J69" s="180">
        <v>10</v>
      </c>
      <c r="K69" s="204" t="s">
        <v>575</v>
      </c>
      <c r="L69" s="304"/>
    </row>
    <row r="70" spans="1:12" x14ac:dyDescent="0.25">
      <c r="A70" s="303" t="s">
        <v>563</v>
      </c>
      <c r="B70" s="241"/>
      <c r="C70" s="203" t="s">
        <v>515</v>
      </c>
      <c r="D70" s="203"/>
      <c r="E70" s="203"/>
      <c r="F70" s="186">
        <f>VLOOKUP(A70,Prices!A:B,2,FALSE)</f>
        <v>512.46</v>
      </c>
      <c r="G70" s="160">
        <f t="shared" si="1"/>
        <v>512.46</v>
      </c>
      <c r="H70" s="160"/>
      <c r="I70" s="160"/>
      <c r="J70" s="180">
        <v>8</v>
      </c>
      <c r="K70" s="204" t="s">
        <v>576</v>
      </c>
      <c r="L70" s="317"/>
    </row>
    <row r="71" spans="1:12" x14ac:dyDescent="0.25">
      <c r="A71" s="325" t="s">
        <v>564</v>
      </c>
      <c r="B71" s="242"/>
      <c r="C71" s="195" t="s">
        <v>516</v>
      </c>
      <c r="D71" s="195"/>
      <c r="E71" s="195"/>
      <c r="F71" s="59">
        <f>VLOOKUP(A71,Prices!A:B,2,FALSE)</f>
        <v>771.78</v>
      </c>
      <c r="G71" s="169">
        <f t="shared" si="1"/>
        <v>771.78</v>
      </c>
      <c r="H71" s="169"/>
      <c r="I71" s="169"/>
      <c r="J71" s="182">
        <v>8</v>
      </c>
      <c r="K71" s="196" t="s">
        <v>577</v>
      </c>
      <c r="L71" s="326"/>
    </row>
    <row r="72" spans="1:12" x14ac:dyDescent="0.25">
      <c r="A72" s="305" t="s">
        <v>54</v>
      </c>
      <c r="B72" s="198"/>
      <c r="C72" s="199" t="s">
        <v>55</v>
      </c>
      <c r="D72" s="199"/>
      <c r="E72" s="199"/>
      <c r="F72" s="7">
        <f>VLOOKUP(A72,Prices!A:B,2,FALSE)</f>
        <v>159.42999999999998</v>
      </c>
      <c r="G72" s="170">
        <f t="shared" si="1"/>
        <v>159.42999999999998</v>
      </c>
      <c r="H72" s="170"/>
      <c r="I72" s="170"/>
      <c r="J72" s="181">
        <v>10</v>
      </c>
      <c r="K72" s="200" t="s">
        <v>578</v>
      </c>
      <c r="L72" s="306"/>
    </row>
    <row r="73" spans="1:12" x14ac:dyDescent="0.25">
      <c r="A73" s="303" t="s">
        <v>56</v>
      </c>
      <c r="B73" s="202"/>
      <c r="C73" s="203" t="s">
        <v>57</v>
      </c>
      <c r="D73" s="203"/>
      <c r="E73" s="203"/>
      <c r="F73" s="10">
        <f>VLOOKUP(A73,Prices!A:B,2,FALSE)</f>
        <v>216.09</v>
      </c>
      <c r="G73" s="160">
        <f t="shared" si="1"/>
        <v>216.09</v>
      </c>
      <c r="H73" s="160"/>
      <c r="I73" s="160"/>
      <c r="J73" s="180">
        <v>10</v>
      </c>
      <c r="K73" s="204" t="s">
        <v>579</v>
      </c>
      <c r="L73" s="304"/>
    </row>
    <row r="74" spans="1:12" x14ac:dyDescent="0.25">
      <c r="A74" s="303" t="s">
        <v>511</v>
      </c>
      <c r="B74" s="241"/>
      <c r="C74" s="203" t="s">
        <v>517</v>
      </c>
      <c r="D74" s="203"/>
      <c r="E74" s="203"/>
      <c r="F74" s="186">
        <f>VLOOKUP(A74,Prices!A:B,2,FALSE)</f>
        <v>257.13</v>
      </c>
      <c r="G74" s="160">
        <f t="shared" si="1"/>
        <v>257.13</v>
      </c>
      <c r="H74" s="160"/>
      <c r="I74" s="160"/>
      <c r="J74" s="180">
        <v>10</v>
      </c>
      <c r="K74" s="204" t="s">
        <v>580</v>
      </c>
      <c r="L74" s="317"/>
    </row>
    <row r="75" spans="1:12" x14ac:dyDescent="0.25">
      <c r="A75" s="303" t="s">
        <v>58</v>
      </c>
      <c r="B75" s="202"/>
      <c r="C75" s="203" t="s">
        <v>59</v>
      </c>
      <c r="D75" s="203"/>
      <c r="E75" s="203"/>
      <c r="F75" s="10">
        <f>VLOOKUP(A75,Prices!A:B,2,FALSE)</f>
        <v>271.32</v>
      </c>
      <c r="G75" s="160">
        <f t="shared" si="1"/>
        <v>271.32</v>
      </c>
      <c r="H75" s="160"/>
      <c r="I75" s="160"/>
      <c r="J75" s="180">
        <v>10</v>
      </c>
      <c r="K75" s="204" t="s">
        <v>581</v>
      </c>
      <c r="L75" s="304"/>
    </row>
    <row r="76" spans="1:12" x14ac:dyDescent="0.25">
      <c r="A76" s="303" t="s">
        <v>60</v>
      </c>
      <c r="B76" s="202"/>
      <c r="C76" s="203" t="s">
        <v>61</v>
      </c>
      <c r="D76" s="203"/>
      <c r="E76" s="203"/>
      <c r="F76" s="10">
        <f>VLOOKUP(A76,Prices!A:B,2,FALSE)</f>
        <v>375.26</v>
      </c>
      <c r="G76" s="160">
        <f t="shared" si="1"/>
        <v>375.26</v>
      </c>
      <c r="H76" s="160"/>
      <c r="I76" s="160"/>
      <c r="J76" s="180">
        <v>10</v>
      </c>
      <c r="K76" s="204" t="s">
        <v>582</v>
      </c>
      <c r="L76" s="304"/>
    </row>
    <row r="77" spans="1:12" x14ac:dyDescent="0.25">
      <c r="A77" s="303" t="s">
        <v>565</v>
      </c>
      <c r="B77" s="241"/>
      <c r="C77" s="203" t="s">
        <v>518</v>
      </c>
      <c r="D77" s="203"/>
      <c r="E77" s="203"/>
      <c r="F77" s="186">
        <f>VLOOKUP(A77,Prices!A:B,2,FALSE)</f>
        <v>531.91999999999996</v>
      </c>
      <c r="G77" s="160">
        <f t="shared" si="1"/>
        <v>531.91999999999996</v>
      </c>
      <c r="H77" s="160"/>
      <c r="I77" s="160"/>
      <c r="J77" s="180">
        <v>8</v>
      </c>
      <c r="K77" s="204" t="s">
        <v>583</v>
      </c>
      <c r="L77" s="317"/>
    </row>
    <row r="78" spans="1:12" x14ac:dyDescent="0.25">
      <c r="A78" s="325" t="s">
        <v>566</v>
      </c>
      <c r="B78" s="242"/>
      <c r="C78" s="195" t="s">
        <v>519</v>
      </c>
      <c r="D78" s="195"/>
      <c r="E78" s="195"/>
      <c r="F78" s="59">
        <f>VLOOKUP(A78,Prices!A:B,2,FALSE)</f>
        <v>799.99</v>
      </c>
      <c r="G78" s="169">
        <f t="shared" si="1"/>
        <v>799.99</v>
      </c>
      <c r="H78" s="169"/>
      <c r="I78" s="169"/>
      <c r="J78" s="182">
        <v>8</v>
      </c>
      <c r="K78" s="196" t="s">
        <v>584</v>
      </c>
      <c r="L78" s="326"/>
    </row>
    <row r="79" spans="1:12" x14ac:dyDescent="0.25">
      <c r="A79" s="305" t="s">
        <v>62</v>
      </c>
      <c r="B79" s="198"/>
      <c r="C79" s="199" t="s">
        <v>63</v>
      </c>
      <c r="D79" s="199"/>
      <c r="E79" s="199"/>
      <c r="F79" s="7">
        <f>VLOOKUP(A79,Prices!A:B,2,FALSE)</f>
        <v>171.01999999999998</v>
      </c>
      <c r="G79" s="170">
        <f t="shared" si="1"/>
        <v>171.01999999999998</v>
      </c>
      <c r="H79" s="170"/>
      <c r="I79" s="170"/>
      <c r="J79" s="181">
        <v>11</v>
      </c>
      <c r="K79" s="200" t="s">
        <v>585</v>
      </c>
      <c r="L79" s="306"/>
    </row>
    <row r="80" spans="1:12" x14ac:dyDescent="0.25">
      <c r="A80" s="303" t="s">
        <v>64</v>
      </c>
      <c r="B80" s="202"/>
      <c r="C80" s="203" t="s">
        <v>65</v>
      </c>
      <c r="D80" s="203"/>
      <c r="E80" s="203"/>
      <c r="F80" s="10">
        <f>VLOOKUP(A80,Prices!A:B,2,FALSE)</f>
        <v>230</v>
      </c>
      <c r="G80" s="160">
        <f t="shared" si="1"/>
        <v>230</v>
      </c>
      <c r="H80" s="160"/>
      <c r="I80" s="160"/>
      <c r="J80" s="180">
        <v>11</v>
      </c>
      <c r="K80" s="204" t="s">
        <v>586</v>
      </c>
      <c r="L80" s="304"/>
    </row>
    <row r="81" spans="1:12" x14ac:dyDescent="0.25">
      <c r="A81" s="303" t="s">
        <v>512</v>
      </c>
      <c r="B81" s="241"/>
      <c r="C81" s="203" t="s">
        <v>520</v>
      </c>
      <c r="D81" s="203"/>
      <c r="E81" s="203"/>
      <c r="F81" s="186">
        <f>VLOOKUP(A81,Prices!A:B,2,FALSE)</f>
        <v>281.27</v>
      </c>
      <c r="G81" s="160">
        <f t="shared" si="1"/>
        <v>281.27</v>
      </c>
      <c r="H81" s="160"/>
      <c r="I81" s="160"/>
      <c r="J81" s="180">
        <v>11</v>
      </c>
      <c r="K81" s="204" t="s">
        <v>587</v>
      </c>
      <c r="L81" s="317"/>
    </row>
    <row r="82" spans="1:12" x14ac:dyDescent="0.25">
      <c r="A82" s="303" t="s">
        <v>66</v>
      </c>
      <c r="B82" s="202"/>
      <c r="C82" s="203" t="s">
        <v>67</v>
      </c>
      <c r="D82" s="203"/>
      <c r="E82" s="203"/>
      <c r="F82" s="10">
        <f>VLOOKUP(A82,Prices!A:B,2,FALSE)</f>
        <v>287.55</v>
      </c>
      <c r="G82" s="160">
        <f t="shared" si="1"/>
        <v>287.55</v>
      </c>
      <c r="H82" s="160"/>
      <c r="I82" s="160"/>
      <c r="J82" s="180">
        <v>11</v>
      </c>
      <c r="K82" s="204" t="s">
        <v>588</v>
      </c>
      <c r="L82" s="304"/>
    </row>
    <row r="83" spans="1:12" x14ac:dyDescent="0.25">
      <c r="A83" s="303" t="s">
        <v>68</v>
      </c>
      <c r="B83" s="202"/>
      <c r="C83" s="203" t="s">
        <v>69</v>
      </c>
      <c r="D83" s="203"/>
      <c r="E83" s="203"/>
      <c r="F83" s="10">
        <f>VLOOKUP(A83,Prices!A:B,2,FALSE)</f>
        <v>395.88</v>
      </c>
      <c r="G83" s="160">
        <f t="shared" si="1"/>
        <v>395.88</v>
      </c>
      <c r="H83" s="160"/>
      <c r="I83" s="160"/>
      <c r="J83" s="180">
        <v>11</v>
      </c>
      <c r="K83" s="204" t="s">
        <v>589</v>
      </c>
      <c r="L83" s="304"/>
    </row>
    <row r="84" spans="1:12" x14ac:dyDescent="0.25">
      <c r="A84" s="303" t="s">
        <v>567</v>
      </c>
      <c r="B84" s="241"/>
      <c r="C84" s="203" t="s">
        <v>521</v>
      </c>
      <c r="D84" s="203"/>
      <c r="E84" s="203"/>
      <c r="F84" s="186">
        <f>VLOOKUP(A84,Prices!A:B,2,FALSE)</f>
        <v>559.17999999999995</v>
      </c>
      <c r="G84" s="160">
        <f t="shared" si="1"/>
        <v>559.17999999999995</v>
      </c>
      <c r="H84" s="160"/>
      <c r="I84" s="160"/>
      <c r="J84" s="180">
        <v>6</v>
      </c>
      <c r="K84" s="204" t="s">
        <v>590</v>
      </c>
      <c r="L84" s="317"/>
    </row>
    <row r="85" spans="1:12" x14ac:dyDescent="0.25">
      <c r="A85" s="325" t="s">
        <v>568</v>
      </c>
      <c r="B85" s="242"/>
      <c r="C85" s="195" t="s">
        <v>522</v>
      </c>
      <c r="D85" s="195"/>
      <c r="E85" s="195"/>
      <c r="F85" s="59">
        <f>VLOOKUP(A85,Prices!A:B,2,FALSE)</f>
        <v>841.64</v>
      </c>
      <c r="G85" s="169">
        <f t="shared" si="1"/>
        <v>841.64</v>
      </c>
      <c r="H85" s="169"/>
      <c r="I85" s="169"/>
      <c r="J85" s="182">
        <v>6</v>
      </c>
      <c r="K85" s="196" t="s">
        <v>591</v>
      </c>
      <c r="L85" s="326"/>
    </row>
    <row r="86" spans="1:12" x14ac:dyDescent="0.25">
      <c r="A86" s="305" t="s">
        <v>70</v>
      </c>
      <c r="B86" s="198"/>
      <c r="C86" s="199" t="s">
        <v>71</v>
      </c>
      <c r="D86" s="199"/>
      <c r="E86" s="199"/>
      <c r="F86" s="7">
        <f>VLOOKUP(A86,Prices!A:B,2,FALSE)</f>
        <v>180.97</v>
      </c>
      <c r="G86" s="170">
        <f t="shared" si="1"/>
        <v>180.97</v>
      </c>
      <c r="H86" s="170"/>
      <c r="I86" s="170"/>
      <c r="J86" s="181">
        <v>11</v>
      </c>
      <c r="K86" s="200" t="s">
        <v>592</v>
      </c>
      <c r="L86" s="306"/>
    </row>
    <row r="87" spans="1:12" x14ac:dyDescent="0.25">
      <c r="A87" s="303" t="s">
        <v>72</v>
      </c>
      <c r="B87" s="202"/>
      <c r="C87" s="203" t="s">
        <v>73</v>
      </c>
      <c r="D87" s="203"/>
      <c r="E87" s="203"/>
      <c r="F87" s="10">
        <f>VLOOKUP(A87,Prices!A:B,2,FALSE)</f>
        <v>248.41</v>
      </c>
      <c r="G87" s="160">
        <f t="shared" si="1"/>
        <v>248.41</v>
      </c>
      <c r="H87" s="160"/>
      <c r="I87" s="160"/>
      <c r="J87" s="180">
        <v>11</v>
      </c>
      <c r="K87" s="204" t="s">
        <v>593</v>
      </c>
      <c r="L87" s="304"/>
    </row>
    <row r="88" spans="1:12" x14ac:dyDescent="0.25">
      <c r="A88" s="303" t="s">
        <v>513</v>
      </c>
      <c r="B88" s="241"/>
      <c r="C88" s="203" t="s">
        <v>523</v>
      </c>
      <c r="D88" s="203"/>
      <c r="E88" s="203"/>
      <c r="F88" s="186">
        <f>VLOOKUP(A88,Prices!A:B,2,FALSE)</f>
        <v>299.17</v>
      </c>
      <c r="G88" s="160">
        <f t="shared" si="1"/>
        <v>299.17</v>
      </c>
      <c r="H88" s="160"/>
      <c r="I88" s="160"/>
      <c r="J88" s="180">
        <v>11</v>
      </c>
      <c r="K88" s="204" t="s">
        <v>594</v>
      </c>
      <c r="L88" s="317"/>
    </row>
    <row r="89" spans="1:12" x14ac:dyDescent="0.25">
      <c r="A89" s="303" t="s">
        <v>74</v>
      </c>
      <c r="B89" s="202"/>
      <c r="C89" s="203" t="s">
        <v>75</v>
      </c>
      <c r="D89" s="203"/>
      <c r="E89" s="203"/>
      <c r="F89" s="10">
        <f>VLOOKUP(A89,Prices!A:B,2,FALSE)</f>
        <v>331.86</v>
      </c>
      <c r="G89" s="160">
        <f t="shared" si="1"/>
        <v>331.86</v>
      </c>
      <c r="H89" s="160"/>
      <c r="I89" s="160"/>
      <c r="J89" s="180">
        <v>11</v>
      </c>
      <c r="K89" s="204" t="s">
        <v>595</v>
      </c>
      <c r="L89" s="304"/>
    </row>
    <row r="90" spans="1:12" x14ac:dyDescent="0.25">
      <c r="A90" s="303" t="s">
        <v>76</v>
      </c>
      <c r="B90" s="202"/>
      <c r="C90" s="203" t="s">
        <v>77</v>
      </c>
      <c r="D90" s="203"/>
      <c r="E90" s="203"/>
      <c r="F90" s="10">
        <f>VLOOKUP(A90,Prices!A:B,2,FALSE)</f>
        <v>423.78999999999996</v>
      </c>
      <c r="G90" s="160">
        <f t="shared" si="1"/>
        <v>423.78999999999996</v>
      </c>
      <c r="H90" s="160"/>
      <c r="I90" s="160"/>
      <c r="J90" s="180">
        <v>11</v>
      </c>
      <c r="K90" s="204" t="s">
        <v>596</v>
      </c>
      <c r="L90" s="304"/>
    </row>
    <row r="91" spans="1:12" x14ac:dyDescent="0.25">
      <c r="A91" s="303" t="s">
        <v>569</v>
      </c>
      <c r="B91" s="241"/>
      <c r="C91" s="203" t="s">
        <v>524</v>
      </c>
      <c r="D91" s="203"/>
      <c r="E91" s="203"/>
      <c r="F91" s="186">
        <f>VLOOKUP(A91,Prices!A:B,2,FALSE)</f>
        <v>598.23</v>
      </c>
      <c r="G91" s="160">
        <f t="shared" si="1"/>
        <v>598.23</v>
      </c>
      <c r="H91" s="160"/>
      <c r="I91" s="160"/>
      <c r="J91" s="180">
        <v>6</v>
      </c>
      <c r="K91" s="204" t="s">
        <v>597</v>
      </c>
      <c r="L91" s="317"/>
    </row>
    <row r="92" spans="1:12" ht="15.75" thickBot="1" x14ac:dyDescent="0.3">
      <c r="A92" s="364" t="s">
        <v>570</v>
      </c>
      <c r="B92" s="365"/>
      <c r="C92" s="368" t="s">
        <v>525</v>
      </c>
      <c r="D92" s="368"/>
      <c r="E92" s="368"/>
      <c r="F92" s="192">
        <f>VLOOKUP(A92,Prices!A:B,2,FALSE)</f>
        <v>897.4</v>
      </c>
      <c r="G92" s="85">
        <f t="shared" si="1"/>
        <v>897.4</v>
      </c>
      <c r="H92" s="85"/>
      <c r="I92" s="85"/>
      <c r="J92" s="183">
        <v>6</v>
      </c>
      <c r="K92" s="366" t="s">
        <v>598</v>
      </c>
      <c r="L92" s="367"/>
    </row>
    <row r="93" spans="1:12" x14ac:dyDescent="0.25">
      <c r="A93" s="30"/>
      <c r="B93" s="30"/>
      <c r="C93" s="24"/>
      <c r="D93" s="24"/>
      <c r="E93" s="24"/>
      <c r="F93" s="82"/>
      <c r="G93" s="62"/>
      <c r="H93" s="81"/>
      <c r="I93" s="81"/>
      <c r="J93" s="31"/>
      <c r="K93" s="30"/>
      <c r="L93" s="30"/>
    </row>
    <row r="94" spans="1:12" x14ac:dyDescent="0.25">
      <c r="A94" s="23"/>
      <c r="B94" s="24"/>
      <c r="C94" s="24"/>
      <c r="D94" s="24"/>
      <c r="E94" s="24"/>
    </row>
    <row r="95" spans="1:12" x14ac:dyDescent="0.25">
      <c r="A95" s="24"/>
      <c r="B95" s="24"/>
      <c r="C95" s="24"/>
      <c r="D95" s="24"/>
      <c r="E95" s="24"/>
    </row>
    <row r="96" spans="1:12" x14ac:dyDescent="0.25">
      <c r="A96" s="24"/>
      <c r="B96" s="24"/>
      <c r="C96" s="24"/>
      <c r="D96" s="24"/>
      <c r="E96" s="24"/>
    </row>
    <row r="97" spans="1:12" x14ac:dyDescent="0.25">
      <c r="A97" s="24"/>
      <c r="B97" s="24"/>
      <c r="C97" s="24"/>
      <c r="D97" s="24"/>
      <c r="E97" s="24"/>
    </row>
    <row r="98" spans="1:12" x14ac:dyDescent="0.25">
      <c r="A98" s="243" t="s">
        <v>87</v>
      </c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</row>
    <row r="99" spans="1:12" x14ac:dyDescent="0.25">
      <c r="A99" s="243" t="s">
        <v>88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</row>
    <row r="100" spans="1:12" ht="15.75" thickBot="1" x14ac:dyDescent="0.3">
      <c r="A100" s="327" t="s">
        <v>89</v>
      </c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</row>
    <row r="101" spans="1:12" ht="15.75" thickBot="1" x14ac:dyDescent="0.3">
      <c r="A101" s="328" t="s">
        <v>90</v>
      </c>
      <c r="B101" s="329"/>
      <c r="C101" s="329"/>
      <c r="D101" s="329"/>
      <c r="E101" s="329"/>
      <c r="F101" s="329"/>
      <c r="G101" s="329"/>
      <c r="H101" s="329"/>
      <c r="I101" s="329"/>
      <c r="J101" s="329"/>
      <c r="K101" s="329"/>
      <c r="L101" s="330"/>
    </row>
    <row r="102" spans="1:12" ht="18" x14ac:dyDescent="0.25">
      <c r="A102" s="212" t="s">
        <v>602</v>
      </c>
      <c r="B102" s="213"/>
      <c r="C102" s="213"/>
      <c r="D102" s="213"/>
      <c r="E102" s="213"/>
      <c r="F102" s="213"/>
      <c r="G102" s="213"/>
      <c r="H102" s="213"/>
      <c r="I102" s="213"/>
      <c r="J102" s="213"/>
      <c r="K102" s="213" t="s">
        <v>752</v>
      </c>
      <c r="L102" s="247"/>
    </row>
    <row r="103" spans="1:12" ht="16.5" thickBot="1" x14ac:dyDescent="0.3">
      <c r="A103" s="345" t="s">
        <v>748</v>
      </c>
      <c r="B103" s="346"/>
      <c r="C103" s="346"/>
      <c r="D103" s="346"/>
      <c r="E103" s="346"/>
      <c r="F103" s="346"/>
      <c r="G103" s="346"/>
      <c r="H103" s="346"/>
      <c r="I103" s="346"/>
      <c r="J103" s="346"/>
      <c r="K103" s="346"/>
      <c r="L103" s="347"/>
    </row>
    <row r="104" spans="1:12" ht="16.5" thickBot="1" x14ac:dyDescent="0.3">
      <c r="A104" s="360" t="str">
        <f>A3</f>
        <v>Effective January 17, 2022</v>
      </c>
      <c r="B104" s="361"/>
      <c r="C104" s="361"/>
      <c r="D104" s="361"/>
      <c r="E104" s="361"/>
      <c r="F104" s="361"/>
      <c r="G104" s="361"/>
      <c r="H104" s="361"/>
      <c r="I104" s="361"/>
      <c r="J104" s="361"/>
      <c r="K104" s="361"/>
      <c r="L104" s="361"/>
    </row>
    <row r="105" spans="1:12" x14ac:dyDescent="0.25">
      <c r="A105" s="108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9"/>
    </row>
    <row r="106" spans="1:12" x14ac:dyDescent="0.25">
      <c r="A106" s="110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111"/>
    </row>
    <row r="107" spans="1:12" x14ac:dyDescent="0.25">
      <c r="A107" s="110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111"/>
    </row>
    <row r="108" spans="1:12" x14ac:dyDescent="0.25">
      <c r="A108" s="110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111"/>
    </row>
    <row r="109" spans="1:12" ht="15.75" thickBot="1" x14ac:dyDescent="0.3">
      <c r="A109" s="11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111"/>
    </row>
    <row r="110" spans="1:12" x14ac:dyDescent="0.25">
      <c r="A110" s="238" t="s">
        <v>0</v>
      </c>
      <c r="B110" s="238"/>
      <c r="C110" s="238" t="s">
        <v>1</v>
      </c>
      <c r="D110" s="238"/>
      <c r="E110" s="238"/>
      <c r="F110" s="1" t="s">
        <v>95</v>
      </c>
      <c r="G110" s="238" t="s">
        <v>445</v>
      </c>
      <c r="H110" s="46"/>
      <c r="I110" s="47"/>
      <c r="J110" s="53" t="s">
        <v>2</v>
      </c>
      <c r="K110" s="238" t="s">
        <v>3</v>
      </c>
      <c r="L110" s="238"/>
    </row>
    <row r="111" spans="1:12" ht="15.75" thickBot="1" x14ac:dyDescent="0.3">
      <c r="A111" s="307" t="s">
        <v>4</v>
      </c>
      <c r="B111" s="308"/>
      <c r="C111" s="239" t="s">
        <v>5</v>
      </c>
      <c r="D111" s="239"/>
      <c r="E111" s="239"/>
      <c r="F111" s="2" t="s">
        <v>6</v>
      </c>
      <c r="G111" s="302"/>
      <c r="H111" s="44"/>
      <c r="I111" s="45"/>
      <c r="J111" s="34" t="s">
        <v>7</v>
      </c>
      <c r="K111" s="239" t="s">
        <v>8</v>
      </c>
      <c r="L111" s="239"/>
    </row>
    <row r="112" spans="1:12" ht="15.75" thickBot="1" x14ac:dyDescent="0.3">
      <c r="A112" s="309"/>
      <c r="B112" s="310"/>
      <c r="C112" s="302"/>
      <c r="D112" s="302"/>
      <c r="E112" s="302"/>
      <c r="F112" s="54" t="s">
        <v>9</v>
      </c>
      <c r="G112" s="52">
        <f>G11</f>
        <v>0</v>
      </c>
      <c r="H112" s="48"/>
      <c r="I112" s="49"/>
      <c r="J112" s="55"/>
      <c r="K112" s="348" t="s">
        <v>10</v>
      </c>
      <c r="L112" s="237"/>
    </row>
    <row r="113" spans="1:12" x14ac:dyDescent="0.25">
      <c r="A113" s="219" t="s">
        <v>11</v>
      </c>
      <c r="B113" s="349"/>
      <c r="C113" s="349"/>
      <c r="D113" s="349"/>
      <c r="E113" s="349"/>
      <c r="F113" s="349"/>
      <c r="G113" s="349"/>
      <c r="H113" s="349"/>
      <c r="I113" s="349"/>
      <c r="J113" s="349"/>
      <c r="K113" s="349"/>
      <c r="L113" s="221"/>
    </row>
    <row r="114" spans="1:12" ht="15.75" thickBot="1" x14ac:dyDescent="0.3">
      <c r="A114" s="350" t="s">
        <v>285</v>
      </c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</row>
    <row r="115" spans="1:12" x14ac:dyDescent="0.25">
      <c r="A115" s="341" t="s">
        <v>472</v>
      </c>
      <c r="B115" s="342"/>
      <c r="C115" s="343" t="s">
        <v>458</v>
      </c>
      <c r="D115" s="344" t="s">
        <v>458</v>
      </c>
      <c r="E115" s="342" t="s">
        <v>458</v>
      </c>
      <c r="F115" s="92">
        <f>VLOOKUP(A115,Prices!A:B,2,FALSE)</f>
        <v>248.20999999999998</v>
      </c>
      <c r="G115" s="36">
        <f t="shared" ref="G115:G126" si="2">F115*$I$14</f>
        <v>248.20999999999998</v>
      </c>
      <c r="H115" s="43"/>
      <c r="I115" s="43"/>
      <c r="J115" s="93"/>
      <c r="K115" s="351" t="s">
        <v>483</v>
      </c>
      <c r="L115" s="352"/>
    </row>
    <row r="116" spans="1:12" x14ac:dyDescent="0.25">
      <c r="A116" s="334" t="s">
        <v>473</v>
      </c>
      <c r="B116" s="298"/>
      <c r="C116" s="296" t="s">
        <v>459</v>
      </c>
      <c r="D116" s="297" t="s">
        <v>459</v>
      </c>
      <c r="E116" s="298" t="s">
        <v>459</v>
      </c>
      <c r="F116" s="68">
        <f>VLOOKUP(A116,Prices!A:B,2,FALSE)</f>
        <v>312.40999999999997</v>
      </c>
      <c r="G116" s="5">
        <f t="shared" si="2"/>
        <v>312.40999999999997</v>
      </c>
      <c r="H116" s="42"/>
      <c r="I116" s="42"/>
      <c r="J116" s="77"/>
      <c r="K116" s="332" t="s">
        <v>484</v>
      </c>
      <c r="L116" s="353"/>
    </row>
    <row r="117" spans="1:12" x14ac:dyDescent="0.25">
      <c r="A117" s="311" t="s">
        <v>717</v>
      </c>
      <c r="B117" s="312"/>
      <c r="C117" s="313" t="s">
        <v>460</v>
      </c>
      <c r="D117" s="314" t="s">
        <v>460</v>
      </c>
      <c r="E117" s="312" t="s">
        <v>460</v>
      </c>
      <c r="F117" s="69">
        <f>VLOOKUP(A117,Prices!A:B,2,FALSE)</f>
        <v>433.09</v>
      </c>
      <c r="G117" s="29">
        <f t="shared" si="2"/>
        <v>433.09</v>
      </c>
      <c r="H117" s="51"/>
      <c r="I117" s="51"/>
      <c r="J117" s="78"/>
      <c r="K117" s="354" t="s">
        <v>485</v>
      </c>
      <c r="L117" s="355"/>
    </row>
    <row r="118" spans="1:12" x14ac:dyDescent="0.25">
      <c r="A118" s="290" t="s">
        <v>474</v>
      </c>
      <c r="B118" s="291"/>
      <c r="C118" s="292" t="s">
        <v>461</v>
      </c>
      <c r="D118" s="293" t="s">
        <v>461</v>
      </c>
      <c r="E118" s="291" t="s">
        <v>461</v>
      </c>
      <c r="F118" s="67">
        <f>VLOOKUP(A118,Prices!A:B,2,FALSE)</f>
        <v>259.3</v>
      </c>
      <c r="G118" s="8">
        <f t="shared" si="2"/>
        <v>259.3</v>
      </c>
      <c r="H118" s="50"/>
      <c r="I118" s="50"/>
      <c r="J118" s="76"/>
      <c r="K118" s="339" t="s">
        <v>486</v>
      </c>
      <c r="L118" s="340"/>
    </row>
    <row r="119" spans="1:12" x14ac:dyDescent="0.25">
      <c r="A119" s="334" t="s">
        <v>475</v>
      </c>
      <c r="B119" s="298"/>
      <c r="C119" s="296" t="s">
        <v>462</v>
      </c>
      <c r="D119" s="297" t="s">
        <v>462</v>
      </c>
      <c r="E119" s="298" t="s">
        <v>462</v>
      </c>
      <c r="F119" s="70">
        <f>VLOOKUP(A119,Prices!A:B,2,FALSE)</f>
        <v>325.58</v>
      </c>
      <c r="G119" s="5">
        <f t="shared" si="2"/>
        <v>325.58</v>
      </c>
      <c r="H119" s="42"/>
      <c r="I119" s="42"/>
      <c r="J119" s="77"/>
      <c r="K119" s="332" t="s">
        <v>487</v>
      </c>
      <c r="L119" s="333"/>
    </row>
    <row r="120" spans="1:12" x14ac:dyDescent="0.25">
      <c r="A120" s="311" t="s">
        <v>476</v>
      </c>
      <c r="B120" s="312"/>
      <c r="C120" s="313" t="s">
        <v>463</v>
      </c>
      <c r="D120" s="314" t="s">
        <v>463</v>
      </c>
      <c r="E120" s="312" t="s">
        <v>463</v>
      </c>
      <c r="F120" s="71">
        <f>VLOOKUP(A120,Prices!A:B,2,FALSE)</f>
        <v>450.31</v>
      </c>
      <c r="G120" s="29">
        <f t="shared" si="2"/>
        <v>450.31</v>
      </c>
      <c r="H120" s="51"/>
      <c r="I120" s="51"/>
      <c r="J120" s="78"/>
      <c r="K120" s="354" t="s">
        <v>488</v>
      </c>
      <c r="L120" s="362"/>
    </row>
    <row r="121" spans="1:12" x14ac:dyDescent="0.25">
      <c r="A121" s="290" t="s">
        <v>477</v>
      </c>
      <c r="B121" s="291"/>
      <c r="C121" s="292" t="s">
        <v>464</v>
      </c>
      <c r="D121" s="293" t="s">
        <v>464</v>
      </c>
      <c r="E121" s="291" t="s">
        <v>464</v>
      </c>
      <c r="F121" s="72">
        <f>VLOOKUP(A121,Prices!A:B,2,FALSE)</f>
        <v>276</v>
      </c>
      <c r="G121" s="8">
        <f t="shared" si="2"/>
        <v>276</v>
      </c>
      <c r="H121" s="50"/>
      <c r="I121" s="50"/>
      <c r="J121" s="76"/>
      <c r="K121" s="339" t="s">
        <v>489</v>
      </c>
      <c r="L121" s="363"/>
    </row>
    <row r="122" spans="1:12" x14ac:dyDescent="0.25">
      <c r="A122" s="334" t="s">
        <v>478</v>
      </c>
      <c r="B122" s="298"/>
      <c r="C122" s="296" t="s">
        <v>465</v>
      </c>
      <c r="D122" s="297" t="s">
        <v>465</v>
      </c>
      <c r="E122" s="298" t="s">
        <v>465</v>
      </c>
      <c r="F122" s="70">
        <f>VLOOKUP(A122,Prices!A:B,2,FALSE)</f>
        <v>345.05</v>
      </c>
      <c r="G122" s="5">
        <f t="shared" si="2"/>
        <v>345.05</v>
      </c>
      <c r="H122" s="42"/>
      <c r="I122" s="42"/>
      <c r="J122" s="77"/>
      <c r="K122" s="332" t="s">
        <v>490</v>
      </c>
      <c r="L122" s="333"/>
    </row>
    <row r="123" spans="1:12" x14ac:dyDescent="0.25">
      <c r="A123" s="311" t="s">
        <v>479</v>
      </c>
      <c r="B123" s="312"/>
      <c r="C123" s="313" t="s">
        <v>466</v>
      </c>
      <c r="D123" s="314" t="s">
        <v>466</v>
      </c>
      <c r="E123" s="312" t="s">
        <v>466</v>
      </c>
      <c r="F123" s="73">
        <f>VLOOKUP(A123,Prices!A:B,2,FALSE)</f>
        <v>475.06</v>
      </c>
      <c r="G123" s="29">
        <f>F123*$I$14</f>
        <v>475.06</v>
      </c>
      <c r="H123" s="63"/>
      <c r="I123" s="63"/>
      <c r="J123" s="88"/>
      <c r="K123" s="315" t="s">
        <v>491</v>
      </c>
      <c r="L123" s="316"/>
    </row>
    <row r="124" spans="1:12" x14ac:dyDescent="0.25">
      <c r="A124" s="290" t="s">
        <v>480</v>
      </c>
      <c r="B124" s="291"/>
      <c r="C124" s="292" t="s">
        <v>467</v>
      </c>
      <c r="D124" s="293" t="s">
        <v>467</v>
      </c>
      <c r="E124" s="291" t="s">
        <v>467</v>
      </c>
      <c r="F124" s="74">
        <f>VLOOKUP(A124,Prices!A:B,2,FALSE)</f>
        <v>298.08999999999997</v>
      </c>
      <c r="G124" s="8">
        <f t="shared" si="2"/>
        <v>298.08999999999997</v>
      </c>
      <c r="H124" s="61"/>
      <c r="I124" s="61"/>
      <c r="J124" s="90"/>
      <c r="K124" s="294" t="s">
        <v>492</v>
      </c>
      <c r="L124" s="295"/>
    </row>
    <row r="125" spans="1:12" x14ac:dyDescent="0.25">
      <c r="A125" s="334" t="s">
        <v>481</v>
      </c>
      <c r="B125" s="298"/>
      <c r="C125" s="296" t="s">
        <v>468</v>
      </c>
      <c r="D125" s="297" t="s">
        <v>468</v>
      </c>
      <c r="E125" s="298" t="s">
        <v>468</v>
      </c>
      <c r="F125" s="75">
        <f>VLOOKUP(A125,Prices!A:B,2,FALSE)</f>
        <v>398.23</v>
      </c>
      <c r="G125" s="5">
        <f t="shared" si="2"/>
        <v>398.23</v>
      </c>
      <c r="H125" s="89"/>
      <c r="I125" s="89"/>
      <c r="J125" s="87"/>
      <c r="K125" s="336" t="s">
        <v>493</v>
      </c>
      <c r="L125" s="233"/>
    </row>
    <row r="126" spans="1:12" ht="15.75" thickBot="1" x14ac:dyDescent="0.3">
      <c r="A126" s="335" t="s">
        <v>482</v>
      </c>
      <c r="B126" s="301"/>
      <c r="C126" s="299" t="s">
        <v>469</v>
      </c>
      <c r="D126" s="300" t="s">
        <v>469</v>
      </c>
      <c r="E126" s="301" t="s">
        <v>469</v>
      </c>
      <c r="F126" s="94">
        <f>VLOOKUP(A126,Prices!A:B,2,FALSE)</f>
        <v>508.53999999999996</v>
      </c>
      <c r="G126" s="12">
        <f t="shared" si="2"/>
        <v>508.53999999999996</v>
      </c>
      <c r="H126" s="95"/>
      <c r="I126" s="95"/>
      <c r="J126" s="96"/>
      <c r="K126" s="337" t="s">
        <v>494</v>
      </c>
      <c r="L126" s="338"/>
    </row>
    <row r="127" spans="1:12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</row>
    <row r="128" spans="1:12" x14ac:dyDescent="0.25">
      <c r="A128" s="331"/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</row>
    <row r="129" spans="1:5" x14ac:dyDescent="0.25">
      <c r="A129" s="64" t="s">
        <v>78</v>
      </c>
      <c r="B129" s="65"/>
      <c r="C129" s="66"/>
    </row>
    <row r="130" spans="1:5" x14ac:dyDescent="0.25">
      <c r="A130" s="16"/>
    </row>
    <row r="131" spans="1:5" x14ac:dyDescent="0.25">
      <c r="A131" s="17" t="s">
        <v>79</v>
      </c>
      <c r="B131" s="17"/>
      <c r="C131" s="17"/>
      <c r="D131" s="17"/>
      <c r="E131" s="17"/>
    </row>
    <row r="132" spans="1:5" x14ac:dyDescent="0.25">
      <c r="A132" s="18" t="s">
        <v>80</v>
      </c>
      <c r="B132" s="17"/>
      <c r="C132" s="17"/>
      <c r="D132" s="17"/>
      <c r="E132" s="17"/>
    </row>
    <row r="133" spans="1:5" x14ac:dyDescent="0.25">
      <c r="A133" s="17" t="s">
        <v>81</v>
      </c>
      <c r="B133" s="17"/>
      <c r="C133" s="17"/>
      <c r="D133" s="17"/>
      <c r="E133" s="17"/>
    </row>
    <row r="134" spans="1:5" x14ac:dyDescent="0.25">
      <c r="A134" s="17" t="s">
        <v>82</v>
      </c>
      <c r="B134" s="17"/>
      <c r="C134" s="17"/>
      <c r="D134" s="17"/>
      <c r="E134" s="17"/>
    </row>
    <row r="135" spans="1:5" x14ac:dyDescent="0.25">
      <c r="A135" s="17" t="s">
        <v>83</v>
      </c>
      <c r="B135" s="17"/>
      <c r="C135" s="17"/>
      <c r="D135" s="17"/>
      <c r="E135" s="17"/>
    </row>
    <row r="136" spans="1:5" x14ac:dyDescent="0.25">
      <c r="A136" s="17"/>
      <c r="B136" s="17"/>
      <c r="C136" s="17"/>
      <c r="D136" s="17"/>
      <c r="E136" s="17"/>
    </row>
    <row r="137" spans="1:5" x14ac:dyDescent="0.25">
      <c r="A137" s="19" t="s">
        <v>84</v>
      </c>
      <c r="B137" s="20"/>
      <c r="C137" s="17"/>
      <c r="D137" s="17"/>
      <c r="E137" s="17"/>
    </row>
    <row r="138" spans="1:5" x14ac:dyDescent="0.25">
      <c r="A138" s="21"/>
      <c r="B138" s="17"/>
      <c r="C138" s="17"/>
      <c r="D138" s="17"/>
      <c r="E138" s="17"/>
    </row>
    <row r="139" spans="1:5" x14ac:dyDescent="0.25">
      <c r="A139" s="17" t="s">
        <v>85</v>
      </c>
      <c r="B139" s="17"/>
      <c r="C139" s="17"/>
      <c r="D139" s="17"/>
      <c r="E139" s="17"/>
    </row>
    <row r="140" spans="1:5" x14ac:dyDescent="0.25">
      <c r="A140" s="18" t="s">
        <v>92</v>
      </c>
      <c r="B140" s="17"/>
      <c r="C140" s="17"/>
      <c r="D140" s="17"/>
      <c r="E140" s="17"/>
    </row>
    <row r="141" spans="1:5" x14ac:dyDescent="0.25">
      <c r="A141" s="18" t="s">
        <v>91</v>
      </c>
      <c r="B141" s="17"/>
      <c r="C141" s="17"/>
      <c r="D141" s="17"/>
      <c r="E141" s="17"/>
    </row>
    <row r="142" spans="1:5" x14ac:dyDescent="0.25">
      <c r="A142" s="18" t="s">
        <v>86</v>
      </c>
      <c r="B142" s="17"/>
      <c r="C142" s="17"/>
      <c r="D142" s="17"/>
      <c r="E142" s="17"/>
    </row>
    <row r="143" spans="1:5" x14ac:dyDescent="0.25">
      <c r="A143" s="17" t="s">
        <v>93</v>
      </c>
      <c r="B143" s="17"/>
      <c r="C143" s="17"/>
      <c r="D143" s="17"/>
      <c r="E143" s="17"/>
    </row>
    <row r="144" spans="1:5" x14ac:dyDescent="0.25">
      <c r="A144" s="15" t="s">
        <v>94</v>
      </c>
    </row>
    <row r="151" spans="1:12" x14ac:dyDescent="0.25">
      <c r="A151" s="23"/>
      <c r="B151" s="24"/>
      <c r="C151" s="24"/>
      <c r="D151" s="24"/>
      <c r="E151" s="24"/>
    </row>
    <row r="152" spans="1:12" x14ac:dyDescent="0.25">
      <c r="A152" s="24"/>
      <c r="B152" s="24"/>
      <c r="C152" s="24"/>
      <c r="D152" s="24"/>
      <c r="E152" s="24"/>
    </row>
    <row r="153" spans="1:12" x14ac:dyDescent="0.25">
      <c r="A153" s="23"/>
      <c r="B153" s="24"/>
      <c r="C153" s="24"/>
      <c r="D153" s="24"/>
      <c r="E153" s="24"/>
    </row>
    <row r="154" spans="1:12" x14ac:dyDescent="0.25">
      <c r="A154" s="24"/>
      <c r="B154" s="24"/>
      <c r="C154" s="24"/>
      <c r="D154" s="24"/>
      <c r="E154" s="24"/>
    </row>
    <row r="155" spans="1:12" x14ac:dyDescent="0.25">
      <c r="A155" s="24"/>
      <c r="B155" s="24"/>
      <c r="C155" s="24"/>
      <c r="D155" s="24"/>
      <c r="E155" s="24"/>
    </row>
    <row r="156" spans="1:12" x14ac:dyDescent="0.25">
      <c r="A156" s="24"/>
      <c r="B156" s="24"/>
      <c r="C156" s="24"/>
      <c r="D156" s="24"/>
      <c r="E156" s="24"/>
    </row>
    <row r="157" spans="1:12" x14ac:dyDescent="0.25">
      <c r="A157" s="243" t="s">
        <v>87</v>
      </c>
      <c r="B157" s="243"/>
      <c r="C157" s="243"/>
      <c r="D157" s="243"/>
      <c r="E157" s="243"/>
      <c r="F157" s="243"/>
      <c r="G157" s="243"/>
      <c r="H157" s="243"/>
      <c r="I157" s="243"/>
      <c r="J157" s="243"/>
      <c r="K157" s="243"/>
      <c r="L157" s="243"/>
    </row>
    <row r="158" spans="1:12" x14ac:dyDescent="0.25">
      <c r="A158" s="243" t="s">
        <v>88</v>
      </c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</row>
    <row r="159" spans="1:12" ht="15.75" thickBot="1" x14ac:dyDescent="0.3">
      <c r="A159" s="327" t="s">
        <v>89</v>
      </c>
      <c r="B159" s="327"/>
      <c r="C159" s="327"/>
      <c r="D159" s="327"/>
      <c r="E159" s="327"/>
      <c r="F159" s="327"/>
      <c r="G159" s="327"/>
      <c r="H159" s="327"/>
      <c r="I159" s="327"/>
      <c r="J159" s="327"/>
      <c r="K159" s="327"/>
      <c r="L159" s="327"/>
    </row>
    <row r="160" spans="1:12" ht="15.75" thickBot="1" x14ac:dyDescent="0.3">
      <c r="A160" s="328" t="s">
        <v>90</v>
      </c>
      <c r="B160" s="329"/>
      <c r="C160" s="329"/>
      <c r="D160" s="329"/>
      <c r="E160" s="329"/>
      <c r="F160" s="329"/>
      <c r="G160" s="329"/>
      <c r="H160" s="329"/>
      <c r="I160" s="329"/>
      <c r="J160" s="329"/>
      <c r="K160" s="329"/>
      <c r="L160" s="330"/>
    </row>
    <row r="161" spans="1:12" x14ac:dyDescent="0.25">
      <c r="A161" s="24"/>
      <c r="B161" s="24"/>
      <c r="C161" s="24"/>
      <c r="D161" s="24"/>
      <c r="E161" s="24"/>
    </row>
    <row r="162" spans="1:12" x14ac:dyDescent="0.25">
      <c r="A162" s="24"/>
      <c r="B162" s="24"/>
      <c r="C162" s="24"/>
      <c r="D162" s="24"/>
      <c r="E162" s="24"/>
    </row>
    <row r="163" spans="1:12" x14ac:dyDescent="0.25">
      <c r="A163" s="243"/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</row>
    <row r="164" spans="1:12" x14ac:dyDescent="0.25">
      <c r="A164" s="243"/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</row>
    <row r="165" spans="1:12" x14ac:dyDescent="0.25">
      <c r="A165" s="243"/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</row>
    <row r="166" spans="1:12" x14ac:dyDescent="0.25">
      <c r="A166" s="297"/>
      <c r="B166" s="297"/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</row>
    <row r="170" spans="1:12" x14ac:dyDescent="0.25">
      <c r="A170" s="23"/>
      <c r="B170" s="24"/>
      <c r="C170" s="24"/>
      <c r="D170" s="24"/>
      <c r="E170" s="24"/>
    </row>
    <row r="171" spans="1:12" x14ac:dyDescent="0.25">
      <c r="A171" s="24"/>
      <c r="B171" s="24"/>
      <c r="C171" s="24"/>
      <c r="D171" s="24"/>
      <c r="E171" s="24"/>
    </row>
    <row r="172" spans="1:12" x14ac:dyDescent="0.25">
      <c r="A172" s="24"/>
      <c r="B172" s="24"/>
      <c r="C172" s="24"/>
      <c r="D172" s="24"/>
      <c r="E172" s="24"/>
    </row>
    <row r="173" spans="1:12" x14ac:dyDescent="0.25">
      <c r="A173" s="24"/>
      <c r="B173" s="24"/>
      <c r="C173" s="24"/>
      <c r="D173" s="24"/>
      <c r="E173" s="24"/>
    </row>
    <row r="174" spans="1:12" x14ac:dyDescent="0.25">
      <c r="A174" s="243"/>
      <c r="B174" s="243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</row>
    <row r="175" spans="1:12" x14ac:dyDescent="0.25">
      <c r="A175" s="243"/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</row>
    <row r="176" spans="1:12" x14ac:dyDescent="0.25">
      <c r="A176" s="243"/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</row>
    <row r="177" spans="1:12" x14ac:dyDescent="0.25">
      <c r="A177" s="297"/>
      <c r="B177" s="297"/>
      <c r="C177" s="297"/>
      <c r="D177" s="297"/>
      <c r="E177" s="297"/>
      <c r="F177" s="297"/>
      <c r="G177" s="297"/>
      <c r="H177" s="297"/>
      <c r="I177" s="297"/>
      <c r="J177" s="297"/>
      <c r="K177" s="297"/>
      <c r="L177" s="297"/>
    </row>
  </sheetData>
  <mergeCells count="270">
    <mergeCell ref="A1:J1"/>
    <mergeCell ref="K1:L1"/>
    <mergeCell ref="A52:J52"/>
    <mergeCell ref="K52:L52"/>
    <mergeCell ref="A102:J102"/>
    <mergeCell ref="K102:L102"/>
    <mergeCell ref="C62:E62"/>
    <mergeCell ref="K62:L62"/>
    <mergeCell ref="C41:E41"/>
    <mergeCell ref="A92:B92"/>
    <mergeCell ref="C92:E92"/>
    <mergeCell ref="K92:L92"/>
    <mergeCell ref="C40:E40"/>
    <mergeCell ref="K40:L40"/>
    <mergeCell ref="A67:B67"/>
    <mergeCell ref="C67:E67"/>
    <mergeCell ref="K67:L67"/>
    <mergeCell ref="A74:B74"/>
    <mergeCell ref="C74:E74"/>
    <mergeCell ref="K74:L74"/>
    <mergeCell ref="A81:B81"/>
    <mergeCell ref="C81:E81"/>
    <mergeCell ref="K81:L81"/>
    <mergeCell ref="A84:B84"/>
    <mergeCell ref="K84:L84"/>
    <mergeCell ref="A85:B85"/>
    <mergeCell ref="A40:B40"/>
    <mergeCell ref="A41:B41"/>
    <mergeCell ref="A53:L53"/>
    <mergeCell ref="A54:L54"/>
    <mergeCell ref="A60:B60"/>
    <mergeCell ref="A27:B27"/>
    <mergeCell ref="C27:E27"/>
    <mergeCell ref="K27:L27"/>
    <mergeCell ref="K37:L37"/>
    <mergeCell ref="K41:L41"/>
    <mergeCell ref="A48:L48"/>
    <mergeCell ref="A49:L49"/>
    <mergeCell ref="A50:L50"/>
    <mergeCell ref="A51:L51"/>
    <mergeCell ref="A33:B33"/>
    <mergeCell ref="C33:E33"/>
    <mergeCell ref="K33:L33"/>
    <mergeCell ref="A34:B34"/>
    <mergeCell ref="C34:E34"/>
    <mergeCell ref="K34:L34"/>
    <mergeCell ref="A35:B35"/>
    <mergeCell ref="C35:E35"/>
    <mergeCell ref="K35:L35"/>
    <mergeCell ref="A36:B36"/>
    <mergeCell ref="A32:B32"/>
    <mergeCell ref="C32:E32"/>
    <mergeCell ref="K85:L85"/>
    <mergeCell ref="A91:B91"/>
    <mergeCell ref="C91:E91"/>
    <mergeCell ref="K91:L91"/>
    <mergeCell ref="A88:B88"/>
    <mergeCell ref="C88:E88"/>
    <mergeCell ref="K88:L88"/>
    <mergeCell ref="K70:L70"/>
    <mergeCell ref="A71:B71"/>
    <mergeCell ref="C71:E71"/>
    <mergeCell ref="K71:L71"/>
    <mergeCell ref="A77:B77"/>
    <mergeCell ref="C77:E77"/>
    <mergeCell ref="K77:L77"/>
    <mergeCell ref="A78:B78"/>
    <mergeCell ref="C78:E78"/>
    <mergeCell ref="K78:L78"/>
    <mergeCell ref="A75:B75"/>
    <mergeCell ref="C75:E75"/>
    <mergeCell ref="K39:L39"/>
    <mergeCell ref="K119:L119"/>
    <mergeCell ref="K120:L120"/>
    <mergeCell ref="K121:L121"/>
    <mergeCell ref="A118:B118"/>
    <mergeCell ref="C118:E118"/>
    <mergeCell ref="A119:B119"/>
    <mergeCell ref="C119:E119"/>
    <mergeCell ref="A120:B120"/>
    <mergeCell ref="C120:E120"/>
    <mergeCell ref="A83:B83"/>
    <mergeCell ref="C83:E83"/>
    <mergeCell ref="K83:L83"/>
    <mergeCell ref="A79:B79"/>
    <mergeCell ref="C79:E79"/>
    <mergeCell ref="K79:L79"/>
    <mergeCell ref="A80:B80"/>
    <mergeCell ref="C80:E80"/>
    <mergeCell ref="K80:L80"/>
    <mergeCell ref="A72:B72"/>
    <mergeCell ref="A70:B70"/>
    <mergeCell ref="C70:E70"/>
    <mergeCell ref="K75:L75"/>
    <mergeCell ref="A76:B76"/>
    <mergeCell ref="C76:E76"/>
    <mergeCell ref="K76:L76"/>
    <mergeCell ref="C72:E72"/>
    <mergeCell ref="K72:L72"/>
    <mergeCell ref="A73:B73"/>
    <mergeCell ref="C73:E73"/>
    <mergeCell ref="K73:L73"/>
    <mergeCell ref="A12:L12"/>
    <mergeCell ref="C18:E18"/>
    <mergeCell ref="K18:L18"/>
    <mergeCell ref="A16:B16"/>
    <mergeCell ref="C16:E16"/>
    <mergeCell ref="K16:L16"/>
    <mergeCell ref="A31:B31"/>
    <mergeCell ref="A177:L177"/>
    <mergeCell ref="A157:L157"/>
    <mergeCell ref="A158:L158"/>
    <mergeCell ref="A159:L159"/>
    <mergeCell ref="A160:L160"/>
    <mergeCell ref="A163:L163"/>
    <mergeCell ref="A164:L164"/>
    <mergeCell ref="A165:L165"/>
    <mergeCell ref="A166:L166"/>
    <mergeCell ref="A104:L104"/>
    <mergeCell ref="K110:L110"/>
    <mergeCell ref="K111:L111"/>
    <mergeCell ref="A38:B38"/>
    <mergeCell ref="C38:E38"/>
    <mergeCell ref="K38:L38"/>
    <mergeCell ref="A39:B39"/>
    <mergeCell ref="C39:E39"/>
    <mergeCell ref="A2:L2"/>
    <mergeCell ref="A3:L3"/>
    <mergeCell ref="A9:B9"/>
    <mergeCell ref="C9:E9"/>
    <mergeCell ref="K9:L9"/>
    <mergeCell ref="A10:B11"/>
    <mergeCell ref="C10:E10"/>
    <mergeCell ref="K10:L10"/>
    <mergeCell ref="C11:E11"/>
    <mergeCell ref="K11:L11"/>
    <mergeCell ref="A66:B66"/>
    <mergeCell ref="C66:E66"/>
    <mergeCell ref="K66:L66"/>
    <mergeCell ref="A115:B115"/>
    <mergeCell ref="C115:E115"/>
    <mergeCell ref="A116:B116"/>
    <mergeCell ref="C116:E116"/>
    <mergeCell ref="A117:B117"/>
    <mergeCell ref="C117:E117"/>
    <mergeCell ref="A110:B110"/>
    <mergeCell ref="C110:E110"/>
    <mergeCell ref="A111:B112"/>
    <mergeCell ref="C111:E111"/>
    <mergeCell ref="C112:E112"/>
    <mergeCell ref="C85:E85"/>
    <mergeCell ref="G110:G111"/>
    <mergeCell ref="A103:L103"/>
    <mergeCell ref="K112:L112"/>
    <mergeCell ref="A113:L113"/>
    <mergeCell ref="A114:L114"/>
    <mergeCell ref="K115:L115"/>
    <mergeCell ref="K116:L116"/>
    <mergeCell ref="K117:L117"/>
    <mergeCell ref="C84:E84"/>
    <mergeCell ref="A174:L174"/>
    <mergeCell ref="A175:L175"/>
    <mergeCell ref="A176:L176"/>
    <mergeCell ref="A98:L98"/>
    <mergeCell ref="A99:L99"/>
    <mergeCell ref="A100:L100"/>
    <mergeCell ref="A101:L101"/>
    <mergeCell ref="A68:B68"/>
    <mergeCell ref="C68:E68"/>
    <mergeCell ref="K68:L68"/>
    <mergeCell ref="A69:B69"/>
    <mergeCell ref="C69:E69"/>
    <mergeCell ref="K69:L69"/>
    <mergeCell ref="A128:L128"/>
    <mergeCell ref="K122:L122"/>
    <mergeCell ref="A125:B125"/>
    <mergeCell ref="A126:B126"/>
    <mergeCell ref="K125:L125"/>
    <mergeCell ref="K126:L126"/>
    <mergeCell ref="A121:B121"/>
    <mergeCell ref="C121:E121"/>
    <mergeCell ref="A122:B122"/>
    <mergeCell ref="C122:E122"/>
    <mergeCell ref="K118:L118"/>
    <mergeCell ref="A13:L13"/>
    <mergeCell ref="A14:B14"/>
    <mergeCell ref="C14:E14"/>
    <mergeCell ref="K14:L14"/>
    <mergeCell ref="A15:B15"/>
    <mergeCell ref="C15:E15"/>
    <mergeCell ref="K15:L15"/>
    <mergeCell ref="A21:B21"/>
    <mergeCell ref="C21:E21"/>
    <mergeCell ref="K21:L21"/>
    <mergeCell ref="A19:B19"/>
    <mergeCell ref="C19:E19"/>
    <mergeCell ref="K19:L19"/>
    <mergeCell ref="A20:B20"/>
    <mergeCell ref="C20:E20"/>
    <mergeCell ref="K20:L20"/>
    <mergeCell ref="A22:B22"/>
    <mergeCell ref="C22:E22"/>
    <mergeCell ref="K22:L22"/>
    <mergeCell ref="A17:B17"/>
    <mergeCell ref="C17:E17"/>
    <mergeCell ref="K17:L17"/>
    <mergeCell ref="A18:B18"/>
    <mergeCell ref="A28:B28"/>
    <mergeCell ref="C28:E28"/>
    <mergeCell ref="K28:L28"/>
    <mergeCell ref="A26:B26"/>
    <mergeCell ref="C26:E26"/>
    <mergeCell ref="K26:L26"/>
    <mergeCell ref="A23:B23"/>
    <mergeCell ref="C23:E23"/>
    <mergeCell ref="K23:L23"/>
    <mergeCell ref="A24:B24"/>
    <mergeCell ref="C24:E24"/>
    <mergeCell ref="K24:L24"/>
    <mergeCell ref="A25:B25"/>
    <mergeCell ref="C25:E25"/>
    <mergeCell ref="K25:L25"/>
    <mergeCell ref="A61:B62"/>
    <mergeCell ref="C61:E61"/>
    <mergeCell ref="K61:L61"/>
    <mergeCell ref="A123:B123"/>
    <mergeCell ref="C123:E123"/>
    <mergeCell ref="K123:L123"/>
    <mergeCell ref="A29:B29"/>
    <mergeCell ref="C29:E29"/>
    <mergeCell ref="K29:L29"/>
    <mergeCell ref="A30:B30"/>
    <mergeCell ref="C30:E30"/>
    <mergeCell ref="K30:L30"/>
    <mergeCell ref="C36:E36"/>
    <mergeCell ref="K36:L36"/>
    <mergeCell ref="A37:B37"/>
    <mergeCell ref="C37:E37"/>
    <mergeCell ref="C31:E31"/>
    <mergeCell ref="K31:L31"/>
    <mergeCell ref="K32:L32"/>
    <mergeCell ref="A63:L63"/>
    <mergeCell ref="A64:L64"/>
    <mergeCell ref="A65:B65"/>
    <mergeCell ref="C65:E65"/>
    <mergeCell ref="K65:L65"/>
    <mergeCell ref="A124:B124"/>
    <mergeCell ref="C124:E124"/>
    <mergeCell ref="K124:L124"/>
    <mergeCell ref="C125:E125"/>
    <mergeCell ref="C126:E126"/>
    <mergeCell ref="G9:G10"/>
    <mergeCell ref="A89:B89"/>
    <mergeCell ref="C89:E89"/>
    <mergeCell ref="K89:L89"/>
    <mergeCell ref="A90:B90"/>
    <mergeCell ref="C90:E90"/>
    <mergeCell ref="K90:L90"/>
    <mergeCell ref="A86:B86"/>
    <mergeCell ref="C86:E86"/>
    <mergeCell ref="K86:L86"/>
    <mergeCell ref="A87:B87"/>
    <mergeCell ref="C87:E87"/>
    <mergeCell ref="K87:L87"/>
    <mergeCell ref="A82:B82"/>
    <mergeCell ref="C82:E82"/>
    <mergeCell ref="K82:L82"/>
    <mergeCell ref="C60:E60"/>
    <mergeCell ref="G60:G61"/>
    <mergeCell ref="K60:L60"/>
  </mergeCells>
  <pageMargins left="0.26479166666666665" right="0.35433070866141736" top="0.39370078740157483" bottom="0.74803149606299213" header="0.31496062992125984" footer="0.31496062992125984"/>
  <pageSetup scale="82" orientation="portrait" r:id="rId1"/>
  <rowBreaks count="2" manualBreakCount="2">
    <brk id="51" max="11" man="1"/>
    <brk id="10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78"/>
  <sheetViews>
    <sheetView zoomScaleNormal="100" workbookViewId="0">
      <pane ySplit="11" topLeftCell="A12" activePane="bottomLeft" state="frozen"/>
      <selection pane="bottomLeft" activeCell="N23" sqref="N23"/>
    </sheetView>
  </sheetViews>
  <sheetFormatPr defaultColWidth="9.140625" defaultRowHeight="15" x14ac:dyDescent="0.25"/>
  <cols>
    <col min="1" max="5" width="9.140625" style="15"/>
    <col min="6" max="6" width="13.42578125" style="15" bestFit="1" customWidth="1"/>
    <col min="7" max="7" width="11" style="15" bestFit="1" customWidth="1"/>
    <col min="8" max="9" width="11" style="15" hidden="1" customWidth="1"/>
    <col min="10" max="10" width="7.28515625" style="15" bestFit="1" customWidth="1"/>
    <col min="11" max="14" width="9.140625" style="15"/>
    <col min="15" max="15" width="12" style="15" bestFit="1" customWidth="1"/>
    <col min="16" max="16384" width="9.140625" style="15"/>
  </cols>
  <sheetData>
    <row r="1" spans="1:12" ht="18" x14ac:dyDescent="0.25">
      <c r="A1" s="212" t="s">
        <v>602</v>
      </c>
      <c r="B1" s="213"/>
      <c r="C1" s="213"/>
      <c r="D1" s="213"/>
      <c r="E1" s="213"/>
      <c r="F1" s="213"/>
      <c r="G1" s="213"/>
      <c r="H1" s="213"/>
      <c r="I1" s="213"/>
      <c r="J1" s="213"/>
      <c r="K1" s="213" t="s">
        <v>752</v>
      </c>
      <c r="L1" s="247"/>
    </row>
    <row r="2" spans="1:12" ht="15.75" x14ac:dyDescent="0.25">
      <c r="A2" s="380" t="s">
        <v>749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12" ht="16.5" thickBot="1" x14ac:dyDescent="0.3">
      <c r="A3" s="360" t="str">
        <f>'Standard Line Sets'!A3:L3</f>
        <v>Effective January 17, 2022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</row>
    <row r="4" spans="1:12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9"/>
    </row>
    <row r="5" spans="1:12" x14ac:dyDescent="0.25">
      <c r="A5" s="110"/>
      <c r="B5" s="23"/>
      <c r="C5" s="23"/>
      <c r="D5" s="23"/>
      <c r="E5" s="23"/>
      <c r="F5" s="23"/>
      <c r="G5" s="23"/>
      <c r="H5" s="23"/>
      <c r="I5" s="23"/>
      <c r="J5" s="23"/>
      <c r="K5" s="23"/>
      <c r="L5" s="111"/>
    </row>
    <row r="6" spans="1:12" x14ac:dyDescent="0.25">
      <c r="A6" s="110"/>
      <c r="B6" s="23"/>
      <c r="C6" s="23"/>
      <c r="D6" s="23"/>
      <c r="E6" s="23"/>
      <c r="F6" s="23"/>
      <c r="G6" s="23"/>
      <c r="H6" s="23"/>
      <c r="I6" s="23"/>
      <c r="J6" s="23"/>
      <c r="K6" s="23"/>
      <c r="L6" s="111"/>
    </row>
    <row r="7" spans="1:12" x14ac:dyDescent="0.25">
      <c r="A7" s="110"/>
      <c r="B7" s="23"/>
      <c r="C7" s="23"/>
      <c r="D7" s="23"/>
      <c r="E7" s="23"/>
      <c r="F7" s="23"/>
      <c r="G7" s="23"/>
      <c r="H7" s="23"/>
      <c r="I7" s="23"/>
      <c r="J7" s="23"/>
      <c r="K7" s="23"/>
      <c r="L7" s="111"/>
    </row>
    <row r="8" spans="1:12" ht="15.75" thickBot="1" x14ac:dyDescent="0.3">
      <c r="A8" s="110"/>
      <c r="B8" s="23"/>
      <c r="C8" s="23"/>
      <c r="D8" s="23"/>
      <c r="E8" s="23"/>
      <c r="F8" s="23"/>
      <c r="G8" s="23"/>
      <c r="H8" s="23"/>
      <c r="I8" s="23"/>
      <c r="J8" s="23"/>
      <c r="K8" s="23"/>
      <c r="L8" s="111"/>
    </row>
    <row r="9" spans="1:12" x14ac:dyDescent="0.25">
      <c r="A9" s="238" t="s">
        <v>0</v>
      </c>
      <c r="B9" s="238"/>
      <c r="C9" s="238" t="s">
        <v>1</v>
      </c>
      <c r="D9" s="238"/>
      <c r="E9" s="238"/>
      <c r="F9" s="1" t="s">
        <v>95</v>
      </c>
      <c r="G9" s="238" t="s">
        <v>445</v>
      </c>
      <c r="H9" s="46"/>
      <c r="I9" s="47"/>
      <c r="J9" s="53" t="s">
        <v>2</v>
      </c>
      <c r="K9" s="382"/>
      <c r="L9" s="238"/>
    </row>
    <row r="10" spans="1:12" ht="15.75" thickBot="1" x14ac:dyDescent="0.3">
      <c r="A10" s="307" t="s">
        <v>446</v>
      </c>
      <c r="B10" s="308"/>
      <c r="C10" s="239" t="s">
        <v>740</v>
      </c>
      <c r="D10" s="239"/>
      <c r="E10" s="239"/>
      <c r="F10" s="2" t="s">
        <v>446</v>
      </c>
      <c r="G10" s="302"/>
      <c r="H10" s="44"/>
      <c r="I10" s="45"/>
      <c r="J10" s="34" t="s">
        <v>7</v>
      </c>
      <c r="K10" s="383" t="s">
        <v>3</v>
      </c>
      <c r="L10" s="384"/>
    </row>
    <row r="11" spans="1:12" ht="15.75" thickBot="1" x14ac:dyDescent="0.3">
      <c r="A11" s="309"/>
      <c r="B11" s="310"/>
      <c r="C11" s="302"/>
      <c r="D11" s="302"/>
      <c r="E11" s="302"/>
      <c r="F11" s="54"/>
      <c r="G11" s="52">
        <v>0</v>
      </c>
      <c r="H11" s="119">
        <f>G11</f>
        <v>0</v>
      </c>
      <c r="I11" s="120">
        <f>1-H11</f>
        <v>1</v>
      </c>
      <c r="J11" s="55"/>
      <c r="K11" s="348"/>
      <c r="L11" s="237"/>
    </row>
    <row r="12" spans="1:12" ht="15.75" thickBot="1" x14ac:dyDescent="0.3">
      <c r="A12" s="216" t="s">
        <v>11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8"/>
    </row>
    <row r="13" spans="1:12" x14ac:dyDescent="0.25">
      <c r="A13" s="375" t="s">
        <v>660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7"/>
    </row>
    <row r="14" spans="1:12" x14ac:dyDescent="0.25">
      <c r="A14" s="373" t="s">
        <v>620</v>
      </c>
      <c r="B14" s="374"/>
      <c r="C14" s="207" t="s">
        <v>47</v>
      </c>
      <c r="D14" s="199"/>
      <c r="E14" s="199"/>
      <c r="F14" s="114">
        <f>VLOOKUP(A14,Prices!A:B,2,FALSE)</f>
        <v>166.12</v>
      </c>
      <c r="G14" s="123">
        <f>F14*$I$11</f>
        <v>166.12</v>
      </c>
      <c r="H14" s="56"/>
      <c r="I14" s="56"/>
      <c r="J14" s="131">
        <v>10</v>
      </c>
      <c r="K14" s="197" t="s">
        <v>625</v>
      </c>
      <c r="L14" s="371"/>
    </row>
    <row r="15" spans="1:12" x14ac:dyDescent="0.25">
      <c r="A15" s="378" t="s">
        <v>621</v>
      </c>
      <c r="B15" s="379" t="s">
        <v>470</v>
      </c>
      <c r="C15" s="205" t="s">
        <v>49</v>
      </c>
      <c r="D15" s="232"/>
      <c r="E15" s="232"/>
      <c r="F15" s="115">
        <f>VLOOKUP(A15,Prices!A:B,2,FALSE)</f>
        <v>226.09</v>
      </c>
      <c r="G15" s="121">
        <f t="shared" ref="G15:G33" si="0">F15*$I$11</f>
        <v>226.09</v>
      </c>
      <c r="H15" s="129"/>
      <c r="I15" s="129"/>
      <c r="J15" s="126">
        <v>10</v>
      </c>
      <c r="K15" s="201" t="s">
        <v>626</v>
      </c>
      <c r="L15" s="317"/>
    </row>
    <row r="16" spans="1:12" x14ac:dyDescent="0.25">
      <c r="A16" s="378" t="s">
        <v>622</v>
      </c>
      <c r="B16" s="379"/>
      <c r="C16" s="205" t="s">
        <v>514</v>
      </c>
      <c r="D16" s="232"/>
      <c r="E16" s="232"/>
      <c r="F16" s="115">
        <f>VLOOKUP(A16,Prices!A:B,2,FALSE)</f>
        <v>270.07</v>
      </c>
      <c r="G16" s="121">
        <f t="shared" si="0"/>
        <v>270.07</v>
      </c>
      <c r="H16" s="129"/>
      <c r="I16" s="129"/>
      <c r="J16" s="126">
        <v>10</v>
      </c>
      <c r="K16" s="201" t="s">
        <v>627</v>
      </c>
      <c r="L16" s="317"/>
    </row>
    <row r="17" spans="1:12" x14ac:dyDescent="0.25">
      <c r="A17" s="378" t="s">
        <v>623</v>
      </c>
      <c r="B17" s="379" t="s">
        <v>603</v>
      </c>
      <c r="C17" s="205" t="s">
        <v>51</v>
      </c>
      <c r="D17" s="232"/>
      <c r="E17" s="232"/>
      <c r="F17" s="115">
        <f>VLOOKUP(A17,Prices!A:B,2,FALSE)</f>
        <v>295.95</v>
      </c>
      <c r="G17" s="121">
        <f t="shared" si="0"/>
        <v>295.95</v>
      </c>
      <c r="H17" s="129"/>
      <c r="I17" s="129"/>
      <c r="J17" s="126">
        <v>10</v>
      </c>
      <c r="K17" s="201" t="s">
        <v>628</v>
      </c>
      <c r="L17" s="317"/>
    </row>
    <row r="18" spans="1:12" x14ac:dyDescent="0.25">
      <c r="A18" s="385" t="s">
        <v>624</v>
      </c>
      <c r="B18" s="386"/>
      <c r="C18" s="209" t="s">
        <v>53</v>
      </c>
      <c r="D18" s="195"/>
      <c r="E18" s="195"/>
      <c r="F18" s="116">
        <f>VLOOKUP(A18,Prices!A:B,2,FALSE)</f>
        <v>394.49</v>
      </c>
      <c r="G18" s="122">
        <f t="shared" si="0"/>
        <v>394.49</v>
      </c>
      <c r="H18" s="57"/>
      <c r="I18" s="57"/>
      <c r="J18" s="127">
        <v>10</v>
      </c>
      <c r="K18" s="193" t="s">
        <v>629</v>
      </c>
      <c r="L18" s="326"/>
    </row>
    <row r="19" spans="1:12" x14ac:dyDescent="0.25">
      <c r="A19" s="373" t="s">
        <v>630</v>
      </c>
      <c r="B19" s="374"/>
      <c r="C19" s="207" t="s">
        <v>55</v>
      </c>
      <c r="D19" s="199"/>
      <c r="E19" s="208"/>
      <c r="F19" s="114">
        <f>VLOOKUP(A19,Prices!A:B,2,FALSE)</f>
        <v>187.92999999999998</v>
      </c>
      <c r="G19" s="8">
        <f t="shared" si="0"/>
        <v>187.92999999999998</v>
      </c>
      <c r="H19" s="56"/>
      <c r="I19" s="56"/>
      <c r="J19" s="131">
        <v>10</v>
      </c>
      <c r="K19" s="197" t="s">
        <v>635</v>
      </c>
      <c r="L19" s="371"/>
    </row>
    <row r="20" spans="1:12" x14ac:dyDescent="0.25">
      <c r="A20" s="378" t="s">
        <v>631</v>
      </c>
      <c r="B20" s="379" t="s">
        <v>470</v>
      </c>
      <c r="C20" s="205" t="s">
        <v>57</v>
      </c>
      <c r="D20" s="232"/>
      <c r="E20" s="206"/>
      <c r="F20" s="115">
        <f>VLOOKUP(A20,Prices!A:B,2,FALSE)</f>
        <v>254.72</v>
      </c>
      <c r="G20" s="5">
        <f t="shared" si="0"/>
        <v>254.72</v>
      </c>
      <c r="H20" s="129"/>
      <c r="I20" s="129"/>
      <c r="J20" s="126">
        <v>10</v>
      </c>
      <c r="K20" s="201" t="s">
        <v>636</v>
      </c>
      <c r="L20" s="317"/>
    </row>
    <row r="21" spans="1:12" x14ac:dyDescent="0.25">
      <c r="A21" s="378" t="s">
        <v>632</v>
      </c>
      <c r="B21" s="379"/>
      <c r="C21" s="205" t="s">
        <v>517</v>
      </c>
      <c r="D21" s="232"/>
      <c r="E21" s="206"/>
      <c r="F21" s="115">
        <f>VLOOKUP(A21,Prices!A:B,2,FALSE)</f>
        <v>303.09999999999997</v>
      </c>
      <c r="G21" s="5">
        <f t="shared" si="0"/>
        <v>303.09999999999997</v>
      </c>
      <c r="H21" s="129"/>
      <c r="I21" s="129"/>
      <c r="J21" s="126">
        <v>10</v>
      </c>
      <c r="K21" s="201" t="s">
        <v>637</v>
      </c>
      <c r="L21" s="317"/>
    </row>
    <row r="22" spans="1:12" x14ac:dyDescent="0.25">
      <c r="A22" s="378" t="s">
        <v>633</v>
      </c>
      <c r="B22" s="379" t="s">
        <v>603</v>
      </c>
      <c r="C22" s="205" t="s">
        <v>59</v>
      </c>
      <c r="D22" s="232"/>
      <c r="E22" s="206"/>
      <c r="F22" s="115">
        <f>VLOOKUP(A22,Prices!A:B,2,FALSE)</f>
        <v>332.62</v>
      </c>
      <c r="G22" s="5">
        <f t="shared" si="0"/>
        <v>332.62</v>
      </c>
      <c r="H22" s="129"/>
      <c r="I22" s="129"/>
      <c r="J22" s="126">
        <v>10</v>
      </c>
      <c r="K22" s="201" t="s">
        <v>638</v>
      </c>
      <c r="L22" s="317"/>
    </row>
    <row r="23" spans="1:12" x14ac:dyDescent="0.25">
      <c r="A23" s="385" t="s">
        <v>634</v>
      </c>
      <c r="B23" s="386"/>
      <c r="C23" s="209" t="s">
        <v>61</v>
      </c>
      <c r="D23" s="195"/>
      <c r="E23" s="210"/>
      <c r="F23" s="116">
        <f>VLOOKUP(A23,Prices!A:B,2,FALSE)</f>
        <v>442.34999999999997</v>
      </c>
      <c r="G23" s="29">
        <f t="shared" si="0"/>
        <v>442.34999999999997</v>
      </c>
      <c r="H23" s="57"/>
      <c r="I23" s="57"/>
      <c r="J23" s="127">
        <v>10</v>
      </c>
      <c r="K23" s="193" t="s">
        <v>639</v>
      </c>
      <c r="L23" s="326"/>
    </row>
    <row r="24" spans="1:12" x14ac:dyDescent="0.25">
      <c r="A24" s="373" t="s">
        <v>640</v>
      </c>
      <c r="B24" s="374"/>
      <c r="C24" s="207" t="s">
        <v>63</v>
      </c>
      <c r="D24" s="199"/>
      <c r="E24" s="208"/>
      <c r="F24" s="125">
        <f>VLOOKUP(A24,Prices!A:B,2,FALSE)</f>
        <v>216.25</v>
      </c>
      <c r="G24" s="8">
        <f t="shared" si="0"/>
        <v>216.25</v>
      </c>
      <c r="H24" s="56"/>
      <c r="I24" s="56"/>
      <c r="J24" s="131">
        <v>11</v>
      </c>
      <c r="K24" s="197" t="s">
        <v>645</v>
      </c>
      <c r="L24" s="371"/>
    </row>
    <row r="25" spans="1:12" x14ac:dyDescent="0.25">
      <c r="A25" s="378" t="s">
        <v>641</v>
      </c>
      <c r="B25" s="379" t="s">
        <v>470</v>
      </c>
      <c r="C25" s="205" t="s">
        <v>65</v>
      </c>
      <c r="D25" s="232"/>
      <c r="E25" s="206"/>
      <c r="F25" s="125">
        <f>VLOOKUP(A25,Prices!A:B,2,FALSE)</f>
        <v>290.83999999999997</v>
      </c>
      <c r="G25" s="5">
        <f t="shared" si="0"/>
        <v>290.83999999999997</v>
      </c>
      <c r="H25" s="129"/>
      <c r="I25" s="129"/>
      <c r="J25" s="126">
        <v>11</v>
      </c>
      <c r="K25" s="201" t="s">
        <v>646</v>
      </c>
      <c r="L25" s="317"/>
    </row>
    <row r="26" spans="1:12" x14ac:dyDescent="0.25">
      <c r="A26" s="378" t="s">
        <v>642</v>
      </c>
      <c r="B26" s="379"/>
      <c r="C26" s="205" t="s">
        <v>520</v>
      </c>
      <c r="D26" s="232"/>
      <c r="E26" s="206"/>
      <c r="F26" s="125">
        <f>VLOOKUP(A26,Prices!A:B,2,FALSE)</f>
        <v>355.65999999999997</v>
      </c>
      <c r="G26" s="5">
        <f t="shared" si="0"/>
        <v>355.65999999999997</v>
      </c>
      <c r="H26" s="129"/>
      <c r="I26" s="129"/>
      <c r="J26" s="126">
        <v>11</v>
      </c>
      <c r="K26" s="201" t="s">
        <v>647</v>
      </c>
      <c r="L26" s="317"/>
    </row>
    <row r="27" spans="1:12" x14ac:dyDescent="0.25">
      <c r="A27" s="378" t="s">
        <v>643</v>
      </c>
      <c r="B27" s="379" t="s">
        <v>603</v>
      </c>
      <c r="C27" s="205" t="s">
        <v>67</v>
      </c>
      <c r="D27" s="232"/>
      <c r="E27" s="206"/>
      <c r="F27" s="125">
        <f>VLOOKUP(A27,Prices!A:B,2,FALSE)</f>
        <v>378.15</v>
      </c>
      <c r="G27" s="5">
        <f t="shared" si="0"/>
        <v>378.15</v>
      </c>
      <c r="H27" s="129"/>
      <c r="I27" s="129"/>
      <c r="J27" s="126">
        <v>11</v>
      </c>
      <c r="K27" s="201" t="s">
        <v>648</v>
      </c>
      <c r="L27" s="317"/>
    </row>
    <row r="28" spans="1:12" x14ac:dyDescent="0.25">
      <c r="A28" s="385" t="s">
        <v>644</v>
      </c>
      <c r="B28" s="386"/>
      <c r="C28" s="209" t="s">
        <v>69</v>
      </c>
      <c r="D28" s="195"/>
      <c r="E28" s="210"/>
      <c r="F28" s="125">
        <f>VLOOKUP(A28,Prices!A:B,2,FALSE)</f>
        <v>500.59999999999997</v>
      </c>
      <c r="G28" s="29">
        <f t="shared" si="0"/>
        <v>500.59999999999997</v>
      </c>
      <c r="H28" s="57"/>
      <c r="I28" s="57"/>
      <c r="J28" s="127">
        <v>11</v>
      </c>
      <c r="K28" s="193" t="s">
        <v>649</v>
      </c>
      <c r="L28" s="326"/>
    </row>
    <row r="29" spans="1:12" x14ac:dyDescent="0.25">
      <c r="A29" s="305" t="s">
        <v>655</v>
      </c>
      <c r="B29" s="198"/>
      <c r="C29" s="207" t="s">
        <v>71</v>
      </c>
      <c r="D29" s="199"/>
      <c r="E29" s="208"/>
      <c r="F29" s="114">
        <f>VLOOKUP(A29,Prices!A:B,2,FALSE)</f>
        <v>252.1</v>
      </c>
      <c r="G29" s="8">
        <f t="shared" si="0"/>
        <v>252.1</v>
      </c>
      <c r="H29" s="56"/>
      <c r="I29" s="56"/>
      <c r="J29" s="132">
        <v>11</v>
      </c>
      <c r="K29" s="197" t="s">
        <v>650</v>
      </c>
      <c r="L29" s="371"/>
    </row>
    <row r="30" spans="1:12" x14ac:dyDescent="0.25">
      <c r="A30" s="378" t="s">
        <v>656</v>
      </c>
      <c r="B30" s="379" t="s">
        <v>470</v>
      </c>
      <c r="C30" s="205" t="s">
        <v>73</v>
      </c>
      <c r="D30" s="232"/>
      <c r="E30" s="206"/>
      <c r="F30" s="115">
        <f>VLOOKUP(A30,Prices!A:B,2,FALSE)</f>
        <v>332.75</v>
      </c>
      <c r="G30" s="5">
        <f t="shared" si="0"/>
        <v>332.75</v>
      </c>
      <c r="H30" s="130"/>
      <c r="I30" s="130"/>
      <c r="J30" s="128">
        <v>11</v>
      </c>
      <c r="K30" s="201" t="s">
        <v>651</v>
      </c>
      <c r="L30" s="317"/>
    </row>
    <row r="31" spans="1:12" x14ac:dyDescent="0.25">
      <c r="A31" s="303" t="s">
        <v>657</v>
      </c>
      <c r="B31" s="202"/>
      <c r="C31" s="205" t="s">
        <v>523</v>
      </c>
      <c r="D31" s="232"/>
      <c r="E31" s="206"/>
      <c r="F31" s="115">
        <f>VLOOKUP(A31,Prices!A:B,2,FALSE)</f>
        <v>400.73</v>
      </c>
      <c r="G31" s="5">
        <f t="shared" si="0"/>
        <v>400.73</v>
      </c>
      <c r="H31" s="129"/>
      <c r="I31" s="129"/>
      <c r="J31" s="128">
        <v>11</v>
      </c>
      <c r="K31" s="201" t="s">
        <v>652</v>
      </c>
      <c r="L31" s="317"/>
    </row>
    <row r="32" spans="1:12" x14ac:dyDescent="0.25">
      <c r="A32" s="378" t="s">
        <v>658</v>
      </c>
      <c r="B32" s="379" t="s">
        <v>603</v>
      </c>
      <c r="C32" s="205" t="s">
        <v>75</v>
      </c>
      <c r="D32" s="232"/>
      <c r="E32" s="206"/>
      <c r="F32" s="115">
        <f>VLOOKUP(A32,Prices!A:B,2,FALSE)</f>
        <v>444.53</v>
      </c>
      <c r="G32" s="5">
        <f t="shared" si="0"/>
        <v>444.53</v>
      </c>
      <c r="H32" s="129"/>
      <c r="I32" s="129"/>
      <c r="J32" s="128">
        <v>11</v>
      </c>
      <c r="K32" s="201" t="s">
        <v>653</v>
      </c>
      <c r="L32" s="317"/>
    </row>
    <row r="33" spans="1:12" ht="15.75" thickBot="1" x14ac:dyDescent="0.3">
      <c r="A33" s="364" t="s">
        <v>659</v>
      </c>
      <c r="B33" s="387"/>
      <c r="C33" s="369" t="s">
        <v>77</v>
      </c>
      <c r="D33" s="368"/>
      <c r="E33" s="370"/>
      <c r="F33" s="118">
        <f>VLOOKUP(A33,Prices!A:B,2,FALSE)</f>
        <v>567.66</v>
      </c>
      <c r="G33" s="12">
        <f t="shared" si="0"/>
        <v>567.66</v>
      </c>
      <c r="H33" s="99"/>
      <c r="I33" s="99"/>
      <c r="J33" s="124">
        <v>11</v>
      </c>
      <c r="K33" s="372" t="s">
        <v>654</v>
      </c>
      <c r="L33" s="367"/>
    </row>
    <row r="34" spans="1:12" x14ac:dyDescent="0.25">
      <c r="A34" s="323"/>
      <c r="B34" s="323"/>
      <c r="C34" s="79"/>
      <c r="D34" s="79"/>
      <c r="E34" s="79"/>
      <c r="F34" s="79"/>
      <c r="G34" s="79"/>
      <c r="H34" s="79"/>
      <c r="I34" s="79"/>
      <c r="J34" s="79"/>
      <c r="K34" s="323"/>
      <c r="L34" s="323"/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64" t="s">
        <v>78</v>
      </c>
      <c r="B36" s="65"/>
      <c r="C36" s="66"/>
    </row>
    <row r="37" spans="1:12" x14ac:dyDescent="0.25">
      <c r="A37" s="16"/>
    </row>
    <row r="38" spans="1:12" x14ac:dyDescent="0.25">
      <c r="A38" s="17" t="s">
        <v>79</v>
      </c>
      <c r="B38" s="17"/>
      <c r="C38" s="17"/>
      <c r="D38" s="17"/>
      <c r="E38" s="17"/>
    </row>
    <row r="39" spans="1:12" x14ac:dyDescent="0.25">
      <c r="A39" s="18" t="s">
        <v>80</v>
      </c>
      <c r="B39" s="17"/>
      <c r="C39" s="17"/>
      <c r="D39" s="17"/>
      <c r="E39" s="17"/>
    </row>
    <row r="40" spans="1:12" x14ac:dyDescent="0.25">
      <c r="A40" s="17" t="s">
        <v>81</v>
      </c>
      <c r="B40" s="17"/>
      <c r="C40" s="17"/>
      <c r="D40" s="17"/>
      <c r="E40" s="17"/>
    </row>
    <row r="41" spans="1:12" x14ac:dyDescent="0.25">
      <c r="A41" s="17" t="s">
        <v>82</v>
      </c>
      <c r="B41" s="17"/>
      <c r="C41" s="17"/>
      <c r="D41" s="17"/>
      <c r="E41" s="17"/>
    </row>
    <row r="42" spans="1:12" x14ac:dyDescent="0.25">
      <c r="A42" s="17" t="s">
        <v>83</v>
      </c>
      <c r="B42" s="17"/>
      <c r="C42" s="17"/>
      <c r="D42" s="17"/>
      <c r="E42" s="17"/>
    </row>
    <row r="43" spans="1:12" x14ac:dyDescent="0.25">
      <c r="A43" s="17"/>
      <c r="B43" s="17"/>
      <c r="C43" s="17"/>
      <c r="D43" s="17"/>
      <c r="E43" s="17"/>
    </row>
    <row r="44" spans="1:12" x14ac:dyDescent="0.25">
      <c r="A44" s="19" t="s">
        <v>84</v>
      </c>
      <c r="B44" s="20"/>
      <c r="C44" s="17"/>
      <c r="D44" s="17"/>
      <c r="E44" s="17"/>
    </row>
    <row r="45" spans="1:12" x14ac:dyDescent="0.25">
      <c r="A45" s="21"/>
      <c r="B45" s="17"/>
      <c r="C45" s="17"/>
      <c r="D45" s="17"/>
      <c r="E45" s="17"/>
    </row>
    <row r="46" spans="1:12" x14ac:dyDescent="0.25">
      <c r="A46" s="17" t="s">
        <v>85</v>
      </c>
      <c r="B46" s="17"/>
      <c r="C46" s="17"/>
      <c r="D46" s="17"/>
      <c r="E46" s="17"/>
    </row>
    <row r="47" spans="1:12" x14ac:dyDescent="0.25">
      <c r="A47" s="18" t="s">
        <v>92</v>
      </c>
      <c r="B47" s="17"/>
      <c r="C47" s="17"/>
      <c r="D47" s="17"/>
      <c r="E47" s="17"/>
    </row>
    <row r="48" spans="1:12" x14ac:dyDescent="0.25">
      <c r="A48" s="18" t="s">
        <v>91</v>
      </c>
      <c r="B48" s="17"/>
      <c r="C48" s="17"/>
      <c r="D48" s="17"/>
      <c r="E48" s="17"/>
    </row>
    <row r="49" spans="1:12" x14ac:dyDescent="0.25">
      <c r="A49" s="18" t="s">
        <v>86</v>
      </c>
      <c r="B49" s="17"/>
      <c r="C49" s="17"/>
      <c r="D49" s="17"/>
      <c r="E49" s="17"/>
    </row>
    <row r="50" spans="1:12" x14ac:dyDescent="0.25">
      <c r="A50" s="17" t="s">
        <v>93</v>
      </c>
      <c r="B50" s="17"/>
      <c r="C50" s="17"/>
      <c r="D50" s="17"/>
      <c r="E50" s="17"/>
    </row>
    <row r="51" spans="1:12" x14ac:dyDescent="0.25">
      <c r="A51" s="15" t="s">
        <v>94</v>
      </c>
    </row>
    <row r="52" spans="1:12" x14ac:dyDescent="0.25">
      <c r="A52" s="23"/>
      <c r="B52" s="24"/>
      <c r="C52" s="24"/>
      <c r="D52" s="24"/>
      <c r="E52" s="24"/>
    </row>
    <row r="53" spans="1:12" x14ac:dyDescent="0.25">
      <c r="A53" s="24"/>
      <c r="B53" s="24"/>
      <c r="C53" s="24"/>
      <c r="D53" s="24"/>
      <c r="E53" s="24"/>
    </row>
    <row r="54" spans="1:12" x14ac:dyDescent="0.25">
      <c r="A54" s="23"/>
      <c r="B54" s="24"/>
      <c r="C54" s="24"/>
      <c r="D54" s="24"/>
      <c r="E54" s="24"/>
    </row>
    <row r="55" spans="1:12" x14ac:dyDescent="0.25">
      <c r="A55" s="24"/>
      <c r="B55" s="24"/>
      <c r="C55" s="24"/>
      <c r="D55" s="24"/>
      <c r="E55" s="24"/>
    </row>
    <row r="56" spans="1:12" x14ac:dyDescent="0.25">
      <c r="A56" s="24"/>
      <c r="B56" s="24"/>
      <c r="C56" s="24"/>
      <c r="D56" s="24"/>
      <c r="E56" s="24"/>
    </row>
    <row r="57" spans="1:12" x14ac:dyDescent="0.25">
      <c r="A57" s="24"/>
      <c r="B57" s="24"/>
      <c r="C57" s="24"/>
      <c r="D57" s="24"/>
      <c r="E57" s="24"/>
    </row>
    <row r="58" spans="1:12" x14ac:dyDescent="0.25">
      <c r="A58" s="243" t="s">
        <v>87</v>
      </c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</row>
    <row r="59" spans="1:12" x14ac:dyDescent="0.25">
      <c r="A59" s="243" t="s">
        <v>88</v>
      </c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</row>
    <row r="60" spans="1:12" ht="15.75" thickBot="1" x14ac:dyDescent="0.3">
      <c r="A60" s="327" t="s">
        <v>89</v>
      </c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</row>
    <row r="61" spans="1:12" ht="15.75" thickBot="1" x14ac:dyDescent="0.3">
      <c r="A61" s="328" t="s">
        <v>90</v>
      </c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30"/>
    </row>
    <row r="62" spans="1:12" x14ac:dyDescent="0.25">
      <c r="A62" s="24"/>
      <c r="B62" s="24"/>
      <c r="C62" s="24"/>
      <c r="D62" s="24"/>
      <c r="E62" s="24"/>
    </row>
    <row r="63" spans="1:12" x14ac:dyDescent="0.25">
      <c r="A63" s="24"/>
      <c r="B63" s="24"/>
      <c r="C63" s="24"/>
      <c r="D63" s="24"/>
      <c r="E63" s="24"/>
    </row>
    <row r="64" spans="1:12" x14ac:dyDescent="0.25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</row>
    <row r="65" spans="1:12" x14ac:dyDescent="0.25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</row>
    <row r="66" spans="1:12" x14ac:dyDescent="0.2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</row>
    <row r="67" spans="1:12" x14ac:dyDescent="0.25">
      <c r="A67" s="297"/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</row>
    <row r="71" spans="1:12" x14ac:dyDescent="0.25">
      <c r="A71" s="23"/>
      <c r="B71" s="24"/>
      <c r="C71" s="24"/>
      <c r="D71" s="24"/>
      <c r="E71" s="24"/>
    </row>
    <row r="72" spans="1:12" x14ac:dyDescent="0.25">
      <c r="A72" s="24"/>
      <c r="B72" s="24"/>
      <c r="C72" s="24"/>
      <c r="D72" s="24"/>
      <c r="E72" s="24"/>
    </row>
    <row r="73" spans="1:12" x14ac:dyDescent="0.25">
      <c r="A73" s="24"/>
      <c r="B73" s="24"/>
      <c r="C73" s="24"/>
      <c r="D73" s="24"/>
      <c r="E73" s="24"/>
    </row>
    <row r="74" spans="1:12" x14ac:dyDescent="0.25">
      <c r="A74" s="24"/>
      <c r="B74" s="24"/>
      <c r="C74" s="24"/>
      <c r="D74" s="24"/>
      <c r="E74" s="24"/>
    </row>
    <row r="75" spans="1:12" x14ac:dyDescent="0.25">
      <c r="A75" s="243"/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</row>
    <row r="76" spans="1:12" x14ac:dyDescent="0.25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</row>
    <row r="77" spans="1:12" x14ac:dyDescent="0.25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</row>
    <row r="78" spans="1:12" x14ac:dyDescent="0.25">
      <c r="A78" s="297"/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</row>
  </sheetData>
  <mergeCells count="89">
    <mergeCell ref="A78:L78"/>
    <mergeCell ref="A60:L60"/>
    <mergeCell ref="A61:L61"/>
    <mergeCell ref="A64:L64"/>
    <mergeCell ref="A65:L65"/>
    <mergeCell ref="A66:L66"/>
    <mergeCell ref="A67:L67"/>
    <mergeCell ref="A75:L75"/>
    <mergeCell ref="A76:L76"/>
    <mergeCell ref="A77:L77"/>
    <mergeCell ref="A59:L59"/>
    <mergeCell ref="A1:J1"/>
    <mergeCell ref="K1:L1"/>
    <mergeCell ref="K34:L34"/>
    <mergeCell ref="A34:B34"/>
    <mergeCell ref="A22:B22"/>
    <mergeCell ref="A23:B23"/>
    <mergeCell ref="C22:E22"/>
    <mergeCell ref="A58:L58"/>
    <mergeCell ref="A27:B27"/>
    <mergeCell ref="A28:B28"/>
    <mergeCell ref="C28:E28"/>
    <mergeCell ref="C24:E24"/>
    <mergeCell ref="A33:B33"/>
    <mergeCell ref="C23:E23"/>
    <mergeCell ref="A29:B29"/>
    <mergeCell ref="A30:B30"/>
    <mergeCell ref="A31:B31"/>
    <mergeCell ref="A32:B32"/>
    <mergeCell ref="K28:L28"/>
    <mergeCell ref="K25:L25"/>
    <mergeCell ref="K26:L26"/>
    <mergeCell ref="K27:L27"/>
    <mergeCell ref="C27:E27"/>
    <mergeCell ref="A18:B18"/>
    <mergeCell ref="C15:E15"/>
    <mergeCell ref="C16:E16"/>
    <mergeCell ref="C17:E17"/>
    <mergeCell ref="C18:E18"/>
    <mergeCell ref="A19:B19"/>
    <mergeCell ref="A20:B20"/>
    <mergeCell ref="A21:B21"/>
    <mergeCell ref="K19:L19"/>
    <mergeCell ref="K20:L20"/>
    <mergeCell ref="C19:E19"/>
    <mergeCell ref="C20:E20"/>
    <mergeCell ref="A2:L2"/>
    <mergeCell ref="A3:L3"/>
    <mergeCell ref="A9:B9"/>
    <mergeCell ref="C9:E9"/>
    <mergeCell ref="G9:G10"/>
    <mergeCell ref="K9:L9"/>
    <mergeCell ref="A10:B11"/>
    <mergeCell ref="C10:E10"/>
    <mergeCell ref="K10:L10"/>
    <mergeCell ref="C11:E11"/>
    <mergeCell ref="K11:L11"/>
    <mergeCell ref="A12:L12"/>
    <mergeCell ref="A14:B14"/>
    <mergeCell ref="C25:E25"/>
    <mergeCell ref="A13:L13"/>
    <mergeCell ref="C26:E26"/>
    <mergeCell ref="A24:B24"/>
    <mergeCell ref="A25:B25"/>
    <mergeCell ref="A26:B26"/>
    <mergeCell ref="C21:E21"/>
    <mergeCell ref="K21:L21"/>
    <mergeCell ref="K22:L22"/>
    <mergeCell ref="K23:L23"/>
    <mergeCell ref="K24:L24"/>
    <mergeCell ref="A15:B15"/>
    <mergeCell ref="A16:B16"/>
    <mergeCell ref="A17:B17"/>
    <mergeCell ref="C14:E14"/>
    <mergeCell ref="C33:E33"/>
    <mergeCell ref="K29:L29"/>
    <mergeCell ref="K30:L30"/>
    <mergeCell ref="K31:L31"/>
    <mergeCell ref="K32:L32"/>
    <mergeCell ref="K33:L33"/>
    <mergeCell ref="C29:E29"/>
    <mergeCell ref="C30:E30"/>
    <mergeCell ref="C31:E31"/>
    <mergeCell ref="C32:E32"/>
    <mergeCell ref="K14:L14"/>
    <mergeCell ref="K15:L15"/>
    <mergeCell ref="K16:L16"/>
    <mergeCell ref="K17:L17"/>
    <mergeCell ref="K18:L18"/>
  </mergeCells>
  <pageMargins left="0.7" right="0.7" top="0.75" bottom="0.75" header="0.3" footer="0.3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79"/>
  <sheetViews>
    <sheetView zoomScaleNormal="100" workbookViewId="0">
      <pane ySplit="11" topLeftCell="A12" activePane="bottomLeft" state="frozen"/>
      <selection pane="bottomLeft" activeCell="O23" sqref="O23"/>
    </sheetView>
  </sheetViews>
  <sheetFormatPr defaultColWidth="9.140625" defaultRowHeight="15" x14ac:dyDescent="0.25"/>
  <cols>
    <col min="1" max="5" width="9.140625" style="15"/>
    <col min="6" max="6" width="13.42578125" style="15" bestFit="1" customWidth="1"/>
    <col min="7" max="7" width="11" style="15" bestFit="1" customWidth="1"/>
    <col min="8" max="9" width="11" style="15" hidden="1" customWidth="1"/>
    <col min="10" max="10" width="7.28515625" style="15" bestFit="1" customWidth="1"/>
    <col min="11" max="14" width="9.140625" style="15"/>
    <col min="15" max="15" width="12" style="15" bestFit="1" customWidth="1"/>
    <col min="16" max="16384" width="9.140625" style="15"/>
  </cols>
  <sheetData>
    <row r="1" spans="1:15" ht="18" x14ac:dyDescent="0.25">
      <c r="A1" s="212" t="s">
        <v>602</v>
      </c>
      <c r="B1" s="213"/>
      <c r="C1" s="213"/>
      <c r="D1" s="213"/>
      <c r="E1" s="213"/>
      <c r="F1" s="213"/>
      <c r="G1" s="213"/>
      <c r="H1" s="213"/>
      <c r="I1" s="213"/>
      <c r="J1" s="213"/>
      <c r="K1" s="213" t="s">
        <v>752</v>
      </c>
      <c r="L1" s="247"/>
    </row>
    <row r="2" spans="1:15" ht="15.75" x14ac:dyDescent="0.25">
      <c r="A2" s="380" t="s">
        <v>750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8"/>
    </row>
    <row r="3" spans="1:15" ht="16.5" thickBot="1" x14ac:dyDescent="0.3">
      <c r="A3" s="360" t="str">
        <f>'Standard Line Sets'!A3:L3</f>
        <v>Effective January 17, 2022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89"/>
    </row>
    <row r="4" spans="1:15" x14ac:dyDescent="0.25">
      <c r="A4" s="108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9"/>
    </row>
    <row r="5" spans="1:15" x14ac:dyDescent="0.25">
      <c r="A5" s="110"/>
      <c r="B5" s="23"/>
      <c r="C5" s="23"/>
      <c r="D5" s="23"/>
      <c r="E5" s="23"/>
      <c r="F5" s="23"/>
      <c r="G5" s="23"/>
      <c r="H5" s="23"/>
      <c r="I5" s="23"/>
      <c r="J5" s="23"/>
      <c r="K5" s="23"/>
      <c r="L5" s="111"/>
    </row>
    <row r="6" spans="1:15" x14ac:dyDescent="0.25">
      <c r="A6" s="110"/>
      <c r="B6" s="23"/>
      <c r="C6" s="23"/>
      <c r="D6" s="23"/>
      <c r="E6" s="23"/>
      <c r="F6" s="23"/>
      <c r="G6" s="23"/>
      <c r="H6" s="23"/>
      <c r="I6" s="23"/>
      <c r="J6" s="23"/>
      <c r="K6" s="23"/>
      <c r="L6" s="111"/>
    </row>
    <row r="7" spans="1:15" x14ac:dyDescent="0.25">
      <c r="A7" s="110"/>
      <c r="B7" s="23"/>
      <c r="C7" s="23"/>
      <c r="D7" s="23"/>
      <c r="E7" s="23"/>
      <c r="F7" s="23"/>
      <c r="G7" s="23"/>
      <c r="H7" s="23"/>
      <c r="I7" s="23"/>
      <c r="J7" s="23"/>
      <c r="K7" s="23"/>
      <c r="L7" s="111"/>
    </row>
    <row r="8" spans="1:15" ht="15.75" thickBot="1" x14ac:dyDescent="0.3">
      <c r="A8" s="110"/>
      <c r="B8" s="23"/>
      <c r="C8" s="23"/>
      <c r="D8" s="23"/>
      <c r="E8" s="23"/>
      <c r="F8" s="23"/>
      <c r="G8" s="23"/>
      <c r="H8" s="23"/>
      <c r="I8" s="23"/>
      <c r="J8" s="23"/>
      <c r="K8" s="23"/>
      <c r="L8" s="111"/>
    </row>
    <row r="9" spans="1:15" x14ac:dyDescent="0.25">
      <c r="A9" s="238" t="s">
        <v>0</v>
      </c>
      <c r="B9" s="238"/>
      <c r="C9" s="238" t="s">
        <v>1</v>
      </c>
      <c r="D9" s="238"/>
      <c r="E9" s="238"/>
      <c r="F9" s="1" t="s">
        <v>95</v>
      </c>
      <c r="G9" s="238" t="s">
        <v>445</v>
      </c>
      <c r="H9" s="46"/>
      <c r="I9" s="47"/>
      <c r="J9" s="53" t="s">
        <v>2</v>
      </c>
      <c r="K9" s="382"/>
      <c r="L9" s="238"/>
    </row>
    <row r="10" spans="1:15" ht="15.75" thickBot="1" x14ac:dyDescent="0.3">
      <c r="A10" s="307" t="s">
        <v>446</v>
      </c>
      <c r="B10" s="308"/>
      <c r="C10" s="239" t="s">
        <v>447</v>
      </c>
      <c r="D10" s="239"/>
      <c r="E10" s="239"/>
      <c r="F10" s="2" t="s">
        <v>446</v>
      </c>
      <c r="G10" s="302"/>
      <c r="H10" s="44"/>
      <c r="I10" s="45"/>
      <c r="J10" s="34" t="s">
        <v>7</v>
      </c>
      <c r="K10" s="383" t="s">
        <v>3</v>
      </c>
      <c r="L10" s="384"/>
    </row>
    <row r="11" spans="1:15" ht="15.75" thickBot="1" x14ac:dyDescent="0.3">
      <c r="A11" s="309"/>
      <c r="B11" s="310"/>
      <c r="C11" s="302"/>
      <c r="D11" s="302"/>
      <c r="E11" s="302"/>
      <c r="F11" s="54"/>
      <c r="G11" s="52"/>
      <c r="H11" s="48"/>
      <c r="I11" s="49"/>
      <c r="J11" s="55"/>
      <c r="K11" s="348"/>
      <c r="L11" s="237"/>
    </row>
    <row r="12" spans="1:15" x14ac:dyDescent="0.25">
      <c r="A12" s="219" t="s">
        <v>661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221"/>
    </row>
    <row r="13" spans="1:15" ht="15.75" thickBot="1" x14ac:dyDescent="0.3">
      <c r="A13" s="390" t="s">
        <v>601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91"/>
    </row>
    <row r="14" spans="1:15" x14ac:dyDescent="0.25">
      <c r="A14" s="321" t="s">
        <v>662</v>
      </c>
      <c r="B14" s="322"/>
      <c r="C14" s="392" t="s">
        <v>448</v>
      </c>
      <c r="D14" s="229"/>
      <c r="E14" s="393"/>
      <c r="F14" s="60">
        <f>VLOOKUP(A14,Prices!A:B,2,FALSE)</f>
        <v>114.9</v>
      </c>
      <c r="G14" s="36">
        <f>F14*$I$14</f>
        <v>114.9</v>
      </c>
      <c r="H14" s="97">
        <f>G11</f>
        <v>0</v>
      </c>
      <c r="I14" s="97">
        <f>1-H14</f>
        <v>1</v>
      </c>
      <c r="J14" s="93">
        <v>16</v>
      </c>
      <c r="K14" s="351" t="s">
        <v>674</v>
      </c>
      <c r="L14" s="352"/>
      <c r="O14" s="125"/>
    </row>
    <row r="15" spans="1:15" x14ac:dyDescent="0.25">
      <c r="A15" s="325" t="s">
        <v>663</v>
      </c>
      <c r="B15" s="194"/>
      <c r="C15" s="209" t="s">
        <v>452</v>
      </c>
      <c r="D15" s="195"/>
      <c r="E15" s="210"/>
      <c r="F15" s="59">
        <f>VLOOKUP(A15,Prices!A:B,2,FALSE)</f>
        <v>376.84999999999997</v>
      </c>
      <c r="G15" s="29">
        <f t="shared" ref="G15:G25" si="0">F15*$I$14</f>
        <v>376.84999999999997</v>
      </c>
      <c r="H15" s="113"/>
      <c r="I15" s="113"/>
      <c r="J15" s="78">
        <v>5</v>
      </c>
      <c r="K15" s="354" t="s">
        <v>675</v>
      </c>
      <c r="L15" s="355"/>
      <c r="O15" s="125"/>
    </row>
    <row r="16" spans="1:15" x14ac:dyDescent="0.25">
      <c r="A16" s="305" t="s">
        <v>664</v>
      </c>
      <c r="B16" s="198"/>
      <c r="C16" s="207" t="s">
        <v>449</v>
      </c>
      <c r="D16" s="199"/>
      <c r="E16" s="208"/>
      <c r="F16" s="58">
        <f>VLOOKUP(A16,Prices!A:B,2,FALSE)</f>
        <v>170.32</v>
      </c>
      <c r="G16" s="8">
        <f t="shared" si="0"/>
        <v>170.32</v>
      </c>
      <c r="H16" s="56"/>
      <c r="I16" s="56"/>
      <c r="J16" s="76">
        <v>13</v>
      </c>
      <c r="K16" s="339" t="s">
        <v>676</v>
      </c>
      <c r="L16" s="340"/>
      <c r="O16" s="125"/>
    </row>
    <row r="17" spans="1:16" x14ac:dyDescent="0.25">
      <c r="A17" s="325" t="s">
        <v>665</v>
      </c>
      <c r="B17" s="194"/>
      <c r="C17" s="209" t="s">
        <v>453</v>
      </c>
      <c r="D17" s="195"/>
      <c r="E17" s="210"/>
      <c r="F17" s="59">
        <f>VLOOKUP(A17,Prices!A:B,2,FALSE)</f>
        <v>558.63</v>
      </c>
      <c r="G17" s="29">
        <f t="shared" si="0"/>
        <v>558.63</v>
      </c>
      <c r="H17" s="113"/>
      <c r="I17" s="113"/>
      <c r="J17" s="133">
        <v>5</v>
      </c>
      <c r="K17" s="354" t="s">
        <v>677</v>
      </c>
      <c r="L17" s="355"/>
      <c r="O17" s="125"/>
    </row>
    <row r="18" spans="1:16" x14ac:dyDescent="0.25">
      <c r="A18" s="305" t="s">
        <v>666</v>
      </c>
      <c r="B18" s="198"/>
      <c r="C18" s="207" t="s">
        <v>450</v>
      </c>
      <c r="D18" s="199"/>
      <c r="E18" s="208"/>
      <c r="F18" s="7">
        <f>VLOOKUP(A18,Prices!A:B,2,FALSE)</f>
        <v>216.81</v>
      </c>
      <c r="G18" s="8">
        <f t="shared" si="0"/>
        <v>216.81</v>
      </c>
      <c r="H18" s="56"/>
      <c r="I18" s="56"/>
      <c r="J18" s="76">
        <v>11</v>
      </c>
      <c r="K18" s="339" t="s">
        <v>678</v>
      </c>
      <c r="L18" s="363"/>
      <c r="O18" s="125"/>
    </row>
    <row r="19" spans="1:16" x14ac:dyDescent="0.25">
      <c r="A19" s="325" t="s">
        <v>667</v>
      </c>
      <c r="B19" s="194"/>
      <c r="C19" s="209" t="s">
        <v>454</v>
      </c>
      <c r="D19" s="195"/>
      <c r="E19" s="210"/>
      <c r="F19" s="11">
        <f>VLOOKUP(A19,Prices!A:B,2,FALSE)</f>
        <v>711.11</v>
      </c>
      <c r="G19" s="29">
        <f t="shared" si="0"/>
        <v>711.11</v>
      </c>
      <c r="H19" s="113"/>
      <c r="I19" s="113"/>
      <c r="J19" s="133">
        <v>4</v>
      </c>
      <c r="K19" s="354" t="s">
        <v>679</v>
      </c>
      <c r="L19" s="362"/>
      <c r="O19" s="125"/>
    </row>
    <row r="20" spans="1:16" x14ac:dyDescent="0.25">
      <c r="A20" s="305" t="s">
        <v>668</v>
      </c>
      <c r="B20" s="198"/>
      <c r="C20" s="207" t="s">
        <v>451</v>
      </c>
      <c r="D20" s="199"/>
      <c r="E20" s="208"/>
      <c r="F20" s="7">
        <f>VLOOKUP(A20,Prices!A:B,2,FALSE)</f>
        <v>263.52</v>
      </c>
      <c r="G20" s="8">
        <f t="shared" si="0"/>
        <v>263.52</v>
      </c>
      <c r="H20" s="56"/>
      <c r="I20" s="56"/>
      <c r="J20" s="76">
        <v>10</v>
      </c>
      <c r="K20" s="339" t="s">
        <v>680</v>
      </c>
      <c r="L20" s="363"/>
      <c r="N20" s="125"/>
      <c r="O20" s="125"/>
    </row>
    <row r="21" spans="1:16" x14ac:dyDescent="0.25">
      <c r="A21" s="303" t="s">
        <v>669</v>
      </c>
      <c r="B21" s="202"/>
      <c r="C21" s="205" t="s">
        <v>455</v>
      </c>
      <c r="D21" s="232"/>
      <c r="E21" s="206"/>
      <c r="F21" s="10">
        <f>VLOOKUP(A21,Prices!A:B,2,FALSE)</f>
        <v>864.34</v>
      </c>
      <c r="G21" s="5">
        <f t="shared" si="0"/>
        <v>864.34</v>
      </c>
      <c r="H21" s="139"/>
      <c r="I21" s="139"/>
      <c r="J21" s="134">
        <v>3</v>
      </c>
      <c r="K21" s="332" t="s">
        <v>681</v>
      </c>
      <c r="L21" s="333"/>
      <c r="N21" s="125"/>
      <c r="O21" s="125"/>
    </row>
    <row r="22" spans="1:16" x14ac:dyDescent="0.25">
      <c r="A22" s="305" t="s">
        <v>670</v>
      </c>
      <c r="B22" s="240"/>
      <c r="C22" s="207" t="s">
        <v>456</v>
      </c>
      <c r="D22" s="199"/>
      <c r="E22" s="208"/>
      <c r="F22" s="98">
        <f>VLOOKUP(A22,Prices!A:B,2,FALSE)</f>
        <v>311.17</v>
      </c>
      <c r="G22" s="8">
        <f t="shared" si="0"/>
        <v>311.17</v>
      </c>
      <c r="H22" s="56"/>
      <c r="I22" s="56"/>
      <c r="J22" s="135">
        <v>16</v>
      </c>
      <c r="K22" s="200" t="s">
        <v>682</v>
      </c>
      <c r="L22" s="371"/>
      <c r="O22" s="125"/>
    </row>
    <row r="23" spans="1:16" x14ac:dyDescent="0.25">
      <c r="A23" s="325" t="s">
        <v>671</v>
      </c>
      <c r="B23" s="242"/>
      <c r="C23" s="209" t="s">
        <v>599</v>
      </c>
      <c r="D23" s="195"/>
      <c r="E23" s="210"/>
      <c r="F23" s="100">
        <f>VLOOKUP(A23,Prices!A:B,2,FALSE)</f>
        <v>510.32</v>
      </c>
      <c r="G23" s="29">
        <f t="shared" si="0"/>
        <v>510.32</v>
      </c>
      <c r="H23" s="57"/>
      <c r="I23" s="57"/>
      <c r="J23" s="133">
        <v>12</v>
      </c>
      <c r="K23" s="193" t="s">
        <v>683</v>
      </c>
      <c r="L23" s="326"/>
      <c r="O23" s="125"/>
    </row>
    <row r="24" spans="1:16" x14ac:dyDescent="0.25">
      <c r="A24" s="305" t="s">
        <v>672</v>
      </c>
      <c r="B24" s="240"/>
      <c r="C24" s="207" t="s">
        <v>457</v>
      </c>
      <c r="D24" s="199"/>
      <c r="E24" s="208"/>
      <c r="F24" s="98">
        <f>VLOOKUP(A24,Prices!A:B,2,FALSE)</f>
        <v>499.7</v>
      </c>
      <c r="G24" s="8">
        <f t="shared" si="0"/>
        <v>499.7</v>
      </c>
      <c r="H24" s="56"/>
      <c r="I24" s="56"/>
      <c r="J24" s="135">
        <v>14</v>
      </c>
      <c r="K24" s="200" t="s">
        <v>684</v>
      </c>
      <c r="L24" s="371"/>
      <c r="O24" s="125"/>
    </row>
    <row r="25" spans="1:16" ht="15.75" thickBot="1" x14ac:dyDescent="0.3">
      <c r="A25" s="364" t="s">
        <v>673</v>
      </c>
      <c r="B25" s="365"/>
      <c r="C25" s="369" t="s">
        <v>600</v>
      </c>
      <c r="D25" s="368"/>
      <c r="E25" s="370"/>
      <c r="F25" s="101">
        <f>VLOOKUP(A25,Prices!A:B,2,FALSE)</f>
        <v>819.5</v>
      </c>
      <c r="G25" s="12">
        <f t="shared" si="0"/>
        <v>819.5</v>
      </c>
      <c r="H25" s="99"/>
      <c r="I25" s="99"/>
      <c r="J25" s="136">
        <v>9</v>
      </c>
      <c r="K25" s="372" t="s">
        <v>685</v>
      </c>
      <c r="L25" s="367"/>
      <c r="O25" s="125"/>
      <c r="P25" s="138"/>
    </row>
    <row r="26" spans="1:16" x14ac:dyDescent="0.25">
      <c r="A26" s="249" t="s">
        <v>661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1"/>
      <c r="O26" s="125"/>
      <c r="P26" s="138"/>
    </row>
    <row r="27" spans="1:16" ht="15.75" thickBot="1" x14ac:dyDescent="0.3">
      <c r="A27" s="390" t="s">
        <v>751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91"/>
      <c r="O27" s="125"/>
      <c r="P27" s="138"/>
    </row>
    <row r="28" spans="1:16" x14ac:dyDescent="0.25">
      <c r="A28" s="321" t="s">
        <v>730</v>
      </c>
      <c r="B28" s="394"/>
      <c r="C28" s="229" t="s">
        <v>724</v>
      </c>
      <c r="D28" s="229"/>
      <c r="E28" s="393"/>
      <c r="F28" s="60">
        <f>VLOOKUP(A28,Prices!A:B,2,FALSE)</f>
        <v>147.07</v>
      </c>
      <c r="G28" s="36">
        <f>F28*$I$14</f>
        <v>147.07</v>
      </c>
      <c r="H28" s="97">
        <f>G25</f>
        <v>819.5</v>
      </c>
      <c r="I28" s="97">
        <f>1-H28</f>
        <v>-818.5</v>
      </c>
      <c r="J28" s="117">
        <v>28</v>
      </c>
      <c r="K28" s="351" t="s">
        <v>718</v>
      </c>
      <c r="L28" s="352"/>
      <c r="O28" s="125"/>
      <c r="P28" s="138"/>
    </row>
    <row r="29" spans="1:16" x14ac:dyDescent="0.25">
      <c r="A29" s="305" t="s">
        <v>732</v>
      </c>
      <c r="B29" s="240"/>
      <c r="C29" s="199" t="s">
        <v>725</v>
      </c>
      <c r="D29" s="199"/>
      <c r="E29" s="208"/>
      <c r="F29" s="58">
        <f>VLOOKUP(A29,Prices!A:B,2,FALSE)</f>
        <v>218</v>
      </c>
      <c r="G29" s="8">
        <f t="shared" ref="G29:G33" si="1">F29*$I$14</f>
        <v>218</v>
      </c>
      <c r="H29" s="56"/>
      <c r="I29" s="56"/>
      <c r="J29" s="9">
        <v>18</v>
      </c>
      <c r="K29" s="339" t="s">
        <v>719</v>
      </c>
      <c r="L29" s="363"/>
      <c r="O29" s="125"/>
      <c r="P29" s="138"/>
    </row>
    <row r="30" spans="1:16" x14ac:dyDescent="0.25">
      <c r="A30" s="305" t="s">
        <v>734</v>
      </c>
      <c r="B30" s="240"/>
      <c r="C30" s="199" t="s">
        <v>729</v>
      </c>
      <c r="D30" s="199"/>
      <c r="E30" s="208"/>
      <c r="F30" s="7">
        <f>VLOOKUP(A30,Prices!A:B,2,FALSE)</f>
        <v>277.51</v>
      </c>
      <c r="G30" s="8">
        <f t="shared" si="1"/>
        <v>277.51</v>
      </c>
      <c r="H30" s="56"/>
      <c r="I30" s="56"/>
      <c r="J30" s="9">
        <v>14</v>
      </c>
      <c r="K30" s="339" t="s">
        <v>720</v>
      </c>
      <c r="L30" s="363"/>
      <c r="O30" s="125"/>
      <c r="P30" s="138"/>
    </row>
    <row r="31" spans="1:16" x14ac:dyDescent="0.25">
      <c r="A31" s="305" t="s">
        <v>736</v>
      </c>
      <c r="B31" s="240"/>
      <c r="C31" s="199" t="s">
        <v>726</v>
      </c>
      <c r="D31" s="199"/>
      <c r="E31" s="208"/>
      <c r="F31" s="7">
        <f>VLOOKUP(A31,Prices!A:B,2,FALSE)</f>
        <v>337.3</v>
      </c>
      <c r="G31" s="8">
        <f t="shared" si="1"/>
        <v>337.3</v>
      </c>
      <c r="H31" s="56"/>
      <c r="I31" s="56"/>
      <c r="J31" s="9">
        <v>8</v>
      </c>
      <c r="K31" s="339" t="s">
        <v>721</v>
      </c>
      <c r="L31" s="363"/>
      <c r="O31" s="125"/>
      <c r="P31" s="138"/>
    </row>
    <row r="32" spans="1:16" x14ac:dyDescent="0.25">
      <c r="A32" s="305" t="s">
        <v>738</v>
      </c>
      <c r="B32" s="240"/>
      <c r="C32" s="199" t="s">
        <v>727</v>
      </c>
      <c r="D32" s="199"/>
      <c r="E32" s="208"/>
      <c r="F32" s="98">
        <f>VLOOKUP(A32,Prices!A:B,2,FALSE)</f>
        <v>398.3</v>
      </c>
      <c r="G32" s="8">
        <f t="shared" si="1"/>
        <v>398.3</v>
      </c>
      <c r="H32" s="56"/>
      <c r="I32" s="56"/>
      <c r="J32" s="140">
        <v>11</v>
      </c>
      <c r="K32" s="339" t="s">
        <v>722</v>
      </c>
      <c r="L32" s="363"/>
      <c r="O32" s="125"/>
      <c r="P32" s="138"/>
    </row>
    <row r="33" spans="1:16" ht="15.75" thickBot="1" x14ac:dyDescent="0.3">
      <c r="A33" s="395" t="s">
        <v>739</v>
      </c>
      <c r="B33" s="396"/>
      <c r="C33" s="397" t="s">
        <v>728</v>
      </c>
      <c r="D33" s="397"/>
      <c r="E33" s="397"/>
      <c r="F33" s="141">
        <f>VLOOKUP(A33,Prices!A:B,2,FALSE)</f>
        <v>639.61</v>
      </c>
      <c r="G33" s="142">
        <f t="shared" si="1"/>
        <v>639.61</v>
      </c>
      <c r="H33" s="143"/>
      <c r="I33" s="143"/>
      <c r="J33" s="144">
        <v>9</v>
      </c>
      <c r="K33" s="398" t="s">
        <v>723</v>
      </c>
      <c r="L33" s="399"/>
      <c r="O33" s="125"/>
      <c r="P33" s="138"/>
    </row>
    <row r="34" spans="1:1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6" x14ac:dyDescent="0.25">
      <c r="A35" s="64" t="s">
        <v>78</v>
      </c>
      <c r="B35" s="65"/>
      <c r="C35" s="66"/>
    </row>
    <row r="36" spans="1:16" x14ac:dyDescent="0.25">
      <c r="A36" s="16"/>
    </row>
    <row r="37" spans="1:16" x14ac:dyDescent="0.25">
      <c r="A37" s="17" t="s">
        <v>79</v>
      </c>
      <c r="B37" s="17"/>
      <c r="C37" s="17"/>
      <c r="D37" s="17"/>
      <c r="E37" s="17"/>
    </row>
    <row r="38" spans="1:16" x14ac:dyDescent="0.25">
      <c r="A38" s="18" t="s">
        <v>80</v>
      </c>
      <c r="B38" s="17"/>
      <c r="C38" s="17"/>
      <c r="D38" s="17"/>
      <c r="E38" s="17"/>
    </row>
    <row r="39" spans="1:16" x14ac:dyDescent="0.25">
      <c r="A39" s="17" t="s">
        <v>81</v>
      </c>
      <c r="B39" s="17"/>
      <c r="C39" s="17"/>
      <c r="D39" s="17"/>
      <c r="E39" s="17"/>
    </row>
    <row r="40" spans="1:16" x14ac:dyDescent="0.25">
      <c r="A40" s="17" t="s">
        <v>82</v>
      </c>
      <c r="B40" s="17"/>
      <c r="C40" s="17"/>
      <c r="D40" s="17"/>
      <c r="E40" s="17"/>
    </row>
    <row r="41" spans="1:16" x14ac:dyDescent="0.25">
      <c r="A41" s="17" t="s">
        <v>83</v>
      </c>
      <c r="B41" s="17"/>
      <c r="C41" s="17"/>
      <c r="D41" s="17"/>
      <c r="E41" s="17"/>
    </row>
    <row r="42" spans="1:16" x14ac:dyDescent="0.25">
      <c r="A42" s="17" t="s">
        <v>715</v>
      </c>
      <c r="B42" s="17"/>
      <c r="C42" s="17"/>
      <c r="D42" s="17"/>
      <c r="E42" s="17"/>
    </row>
    <row r="43" spans="1:16" x14ac:dyDescent="0.25">
      <c r="A43" s="17" t="s">
        <v>716</v>
      </c>
      <c r="B43" s="17"/>
      <c r="C43" s="17"/>
      <c r="D43" s="17"/>
      <c r="E43" s="17"/>
    </row>
    <row r="44" spans="1:16" x14ac:dyDescent="0.25">
      <c r="A44" s="17"/>
      <c r="B44" s="17"/>
      <c r="C44" s="17"/>
      <c r="D44" s="17"/>
      <c r="E44" s="17"/>
    </row>
    <row r="45" spans="1:16" x14ac:dyDescent="0.25">
      <c r="A45" s="19" t="s">
        <v>84</v>
      </c>
      <c r="B45" s="20"/>
      <c r="C45" s="17"/>
      <c r="D45" s="17"/>
      <c r="E45" s="17"/>
    </row>
    <row r="46" spans="1:16" x14ac:dyDescent="0.25">
      <c r="A46" s="21"/>
      <c r="B46" s="17"/>
      <c r="C46" s="17"/>
      <c r="D46" s="17"/>
      <c r="E46" s="17"/>
    </row>
    <row r="47" spans="1:16" x14ac:dyDescent="0.25">
      <c r="A47" s="17" t="s">
        <v>85</v>
      </c>
      <c r="B47" s="17"/>
      <c r="C47" s="17"/>
      <c r="D47" s="17"/>
      <c r="E47" s="17"/>
    </row>
    <row r="48" spans="1:16" x14ac:dyDescent="0.25">
      <c r="A48" s="18" t="s">
        <v>92</v>
      </c>
      <c r="B48" s="17"/>
      <c r="C48" s="17"/>
      <c r="D48" s="17"/>
      <c r="E48" s="17"/>
    </row>
    <row r="49" spans="1:12" x14ac:dyDescent="0.25">
      <c r="A49" s="18" t="s">
        <v>91</v>
      </c>
      <c r="B49" s="17"/>
      <c r="C49" s="17"/>
      <c r="D49" s="17"/>
      <c r="E49" s="17"/>
    </row>
    <row r="50" spans="1:12" x14ac:dyDescent="0.25">
      <c r="A50" s="18" t="s">
        <v>86</v>
      </c>
      <c r="B50" s="17"/>
      <c r="C50" s="17"/>
      <c r="D50" s="17"/>
      <c r="E50" s="17"/>
    </row>
    <row r="51" spans="1:12" x14ac:dyDescent="0.25">
      <c r="A51" s="17" t="s">
        <v>93</v>
      </c>
      <c r="B51" s="17"/>
      <c r="C51" s="17"/>
      <c r="D51" s="17"/>
      <c r="E51" s="17"/>
    </row>
    <row r="52" spans="1:12" x14ac:dyDescent="0.25">
      <c r="A52" s="15" t="s">
        <v>94</v>
      </c>
    </row>
    <row r="53" spans="1:12" x14ac:dyDescent="0.25">
      <c r="A53" s="23"/>
      <c r="B53" s="24"/>
      <c r="C53" s="24"/>
      <c r="D53" s="24"/>
      <c r="E53" s="24"/>
    </row>
    <row r="54" spans="1:12" x14ac:dyDescent="0.25">
      <c r="A54" s="24"/>
      <c r="B54" s="24"/>
      <c r="C54" s="24"/>
      <c r="D54" s="24"/>
      <c r="E54" s="24"/>
    </row>
    <row r="55" spans="1:12" x14ac:dyDescent="0.25">
      <c r="A55" s="23"/>
      <c r="B55" s="24"/>
      <c r="C55" s="24"/>
      <c r="D55" s="24"/>
      <c r="E55" s="24"/>
    </row>
    <row r="56" spans="1:12" x14ac:dyDescent="0.25">
      <c r="A56" s="24"/>
      <c r="B56" s="24"/>
      <c r="C56" s="24"/>
      <c r="D56" s="24"/>
      <c r="E56" s="24"/>
    </row>
    <row r="57" spans="1:12" x14ac:dyDescent="0.25">
      <c r="A57" s="24"/>
      <c r="B57" s="24"/>
      <c r="C57" s="24"/>
      <c r="D57" s="24"/>
      <c r="E57" s="24"/>
    </row>
    <row r="58" spans="1:12" x14ac:dyDescent="0.25">
      <c r="A58" s="24"/>
      <c r="B58" s="24"/>
      <c r="C58" s="24"/>
      <c r="D58" s="24"/>
      <c r="E58" s="24"/>
    </row>
    <row r="59" spans="1:12" x14ac:dyDescent="0.25">
      <c r="A59" s="243" t="s">
        <v>87</v>
      </c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</row>
    <row r="60" spans="1:12" x14ac:dyDescent="0.25">
      <c r="A60" s="243" t="s">
        <v>88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</row>
    <row r="61" spans="1:12" ht="15.75" thickBot="1" x14ac:dyDescent="0.3">
      <c r="A61" s="327" t="s">
        <v>89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</row>
    <row r="62" spans="1:12" ht="15.75" thickBot="1" x14ac:dyDescent="0.3">
      <c r="A62" s="328" t="s">
        <v>90</v>
      </c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30"/>
    </row>
    <row r="63" spans="1:12" x14ac:dyDescent="0.25">
      <c r="A63" s="24"/>
      <c r="B63" s="24"/>
      <c r="C63" s="24"/>
      <c r="D63" s="24"/>
      <c r="E63" s="24"/>
    </row>
    <row r="64" spans="1:12" x14ac:dyDescent="0.25">
      <c r="A64" s="24"/>
      <c r="B64" s="24"/>
      <c r="C64" s="24"/>
      <c r="D64" s="24"/>
      <c r="E64" s="24"/>
    </row>
    <row r="65" spans="1:12" x14ac:dyDescent="0.25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</row>
    <row r="66" spans="1:12" x14ac:dyDescent="0.25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</row>
    <row r="67" spans="1:12" x14ac:dyDescent="0.25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</row>
    <row r="68" spans="1:12" x14ac:dyDescent="0.25">
      <c r="A68" s="297"/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</row>
    <row r="72" spans="1:12" x14ac:dyDescent="0.25">
      <c r="A72" s="23"/>
      <c r="B72" s="24"/>
      <c r="C72" s="24"/>
      <c r="D72" s="24"/>
      <c r="E72" s="24"/>
    </row>
    <row r="73" spans="1:12" x14ac:dyDescent="0.25">
      <c r="A73" s="24"/>
      <c r="B73" s="24"/>
      <c r="C73" s="24"/>
      <c r="D73" s="24"/>
      <c r="E73" s="24"/>
    </row>
    <row r="74" spans="1:12" x14ac:dyDescent="0.25">
      <c r="A74" s="24"/>
      <c r="B74" s="24"/>
      <c r="C74" s="24"/>
      <c r="D74" s="24"/>
      <c r="E74" s="24"/>
    </row>
    <row r="75" spans="1:12" x14ac:dyDescent="0.25">
      <c r="A75" s="24"/>
      <c r="B75" s="24"/>
      <c r="C75" s="24"/>
      <c r="D75" s="24"/>
      <c r="E75" s="24"/>
    </row>
    <row r="76" spans="1:12" x14ac:dyDescent="0.25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</row>
    <row r="77" spans="1:12" x14ac:dyDescent="0.25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</row>
    <row r="78" spans="1:12" x14ac:dyDescent="0.25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</row>
    <row r="79" spans="1:12" x14ac:dyDescent="0.25">
      <c r="A79" s="297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</row>
  </sheetData>
  <mergeCells count="83">
    <mergeCell ref="A33:B33"/>
    <mergeCell ref="C33:E33"/>
    <mergeCell ref="K33:L33"/>
    <mergeCell ref="A32:B32"/>
    <mergeCell ref="C32:E32"/>
    <mergeCell ref="K32:L32"/>
    <mergeCell ref="A31:B31"/>
    <mergeCell ref="C31:E31"/>
    <mergeCell ref="K31:L31"/>
    <mergeCell ref="A30:B30"/>
    <mergeCell ref="C30:E30"/>
    <mergeCell ref="K30:L30"/>
    <mergeCell ref="A29:B29"/>
    <mergeCell ref="C29:E29"/>
    <mergeCell ref="K29:L29"/>
    <mergeCell ref="A26:L26"/>
    <mergeCell ref="A27:L27"/>
    <mergeCell ref="A28:B28"/>
    <mergeCell ref="C28:E28"/>
    <mergeCell ref="K28:L28"/>
    <mergeCell ref="A79:L79"/>
    <mergeCell ref="A59:L59"/>
    <mergeCell ref="A60:L60"/>
    <mergeCell ref="A61:L61"/>
    <mergeCell ref="A62:L62"/>
    <mergeCell ref="A65:L65"/>
    <mergeCell ref="A66:L66"/>
    <mergeCell ref="A67:L67"/>
    <mergeCell ref="A68:L68"/>
    <mergeCell ref="A76:L76"/>
    <mergeCell ref="A77:L77"/>
    <mergeCell ref="A78:L78"/>
    <mergeCell ref="A25:B25"/>
    <mergeCell ref="C25:E25"/>
    <mergeCell ref="K25:L25"/>
    <mergeCell ref="A23:B23"/>
    <mergeCell ref="C23:E23"/>
    <mergeCell ref="K23:L23"/>
    <mergeCell ref="A24:B24"/>
    <mergeCell ref="C24:E24"/>
    <mergeCell ref="K24:L24"/>
    <mergeCell ref="A21:B21"/>
    <mergeCell ref="C21:E21"/>
    <mergeCell ref="K21:L21"/>
    <mergeCell ref="A22:B22"/>
    <mergeCell ref="C22:E22"/>
    <mergeCell ref="K22:L22"/>
    <mergeCell ref="A19:B19"/>
    <mergeCell ref="C19:E19"/>
    <mergeCell ref="K19:L19"/>
    <mergeCell ref="A20:B20"/>
    <mergeCell ref="C20:E20"/>
    <mergeCell ref="K20:L20"/>
    <mergeCell ref="A17:B17"/>
    <mergeCell ref="C17:E17"/>
    <mergeCell ref="K17:L17"/>
    <mergeCell ref="A18:B18"/>
    <mergeCell ref="C18:E18"/>
    <mergeCell ref="K18:L18"/>
    <mergeCell ref="A15:B15"/>
    <mergeCell ref="C15:E15"/>
    <mergeCell ref="K15:L15"/>
    <mergeCell ref="A16:B16"/>
    <mergeCell ref="C16:E16"/>
    <mergeCell ref="K16:L16"/>
    <mergeCell ref="A12:L12"/>
    <mergeCell ref="A13:L13"/>
    <mergeCell ref="A14:B14"/>
    <mergeCell ref="C14:E14"/>
    <mergeCell ref="K14:L14"/>
    <mergeCell ref="A1:J1"/>
    <mergeCell ref="K1:L1"/>
    <mergeCell ref="A2:L2"/>
    <mergeCell ref="A3:L3"/>
    <mergeCell ref="A9:B9"/>
    <mergeCell ref="C9:E9"/>
    <mergeCell ref="G9:G10"/>
    <mergeCell ref="K9:L9"/>
    <mergeCell ref="A10:B11"/>
    <mergeCell ref="C10:E10"/>
    <mergeCell ref="K10:L10"/>
    <mergeCell ref="C11:E11"/>
    <mergeCell ref="K11:L11"/>
  </mergeCells>
  <pageMargins left="0.7" right="0.7" top="0.75" bottom="0.75" header="0.3" footer="0.3"/>
  <pageSetup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0D66-955B-4329-B5FE-C6F006FC25D9}">
  <dimension ref="A1:B243"/>
  <sheetViews>
    <sheetView topLeftCell="A212" workbookViewId="0">
      <selection activeCell="F223" sqref="F223:F224"/>
    </sheetView>
  </sheetViews>
  <sheetFormatPr defaultRowHeight="15" x14ac:dyDescent="0.25"/>
  <cols>
    <col min="1" max="1" width="11.140625" bestFit="1" customWidth="1"/>
  </cols>
  <sheetData>
    <row r="1" spans="1:2" x14ac:dyDescent="0.25">
      <c r="A1" t="s">
        <v>99</v>
      </c>
      <c r="B1">
        <v>141.63999999999999</v>
      </c>
    </row>
    <row r="2" spans="1:2" x14ac:dyDescent="0.25">
      <c r="A2" t="s">
        <v>102</v>
      </c>
      <c r="B2">
        <v>184.01</v>
      </c>
    </row>
    <row r="3" spans="1:2" x14ac:dyDescent="0.25">
      <c r="A3" t="s">
        <v>105</v>
      </c>
      <c r="B3">
        <v>206.16</v>
      </c>
    </row>
    <row r="4" spans="1:2" x14ac:dyDescent="0.25">
      <c r="A4" t="s">
        <v>108</v>
      </c>
      <c r="B4">
        <v>238.19</v>
      </c>
    </row>
    <row r="5" spans="1:2" x14ac:dyDescent="0.25">
      <c r="A5" t="s">
        <v>111</v>
      </c>
      <c r="B5">
        <v>276.02999999999997</v>
      </c>
    </row>
    <row r="6" spans="1:2" x14ac:dyDescent="0.25">
      <c r="A6" t="s">
        <v>114</v>
      </c>
      <c r="B6">
        <v>306.62</v>
      </c>
    </row>
    <row r="7" spans="1:2" x14ac:dyDescent="0.25">
      <c r="A7" t="s">
        <v>118</v>
      </c>
      <c r="B7">
        <v>339.31</v>
      </c>
    </row>
    <row r="8" spans="1:2" x14ac:dyDescent="0.25">
      <c r="A8" t="s">
        <v>121</v>
      </c>
      <c r="B8">
        <v>361.43</v>
      </c>
    </row>
    <row r="9" spans="1:2" x14ac:dyDescent="0.25">
      <c r="A9" t="s">
        <v>123</v>
      </c>
      <c r="B9">
        <v>162.5</v>
      </c>
    </row>
    <row r="10" spans="1:2" x14ac:dyDescent="0.25">
      <c r="A10" t="s">
        <v>126</v>
      </c>
      <c r="B10">
        <v>204.92</v>
      </c>
    </row>
    <row r="11" spans="1:2" x14ac:dyDescent="0.25">
      <c r="A11" t="s">
        <v>129</v>
      </c>
      <c r="B11">
        <v>234.29999999999998</v>
      </c>
    </row>
    <row r="12" spans="1:2" x14ac:dyDescent="0.25">
      <c r="A12" t="s">
        <v>132</v>
      </c>
      <c r="B12">
        <v>271.92</v>
      </c>
    </row>
    <row r="13" spans="1:2" x14ac:dyDescent="0.25">
      <c r="A13" t="s">
        <v>135</v>
      </c>
      <c r="B13">
        <v>313.78999999999996</v>
      </c>
    </row>
    <row r="14" spans="1:2" x14ac:dyDescent="0.25">
      <c r="A14" t="s">
        <v>138</v>
      </c>
      <c r="B14">
        <v>354.34</v>
      </c>
    </row>
    <row r="15" spans="1:2" x14ac:dyDescent="0.25">
      <c r="A15" t="s">
        <v>141</v>
      </c>
      <c r="B15">
        <v>392.76</v>
      </c>
    </row>
    <row r="16" spans="1:2" x14ac:dyDescent="0.25">
      <c r="A16" t="s">
        <v>144</v>
      </c>
      <c r="B16">
        <v>418.36</v>
      </c>
    </row>
    <row r="17" spans="1:2" x14ac:dyDescent="0.25">
      <c r="A17" t="s">
        <v>147</v>
      </c>
      <c r="B17">
        <v>210.38</v>
      </c>
    </row>
    <row r="18" spans="1:2" x14ac:dyDescent="0.25">
      <c r="A18" t="s">
        <v>150</v>
      </c>
      <c r="B18">
        <v>265.77999999999997</v>
      </c>
    </row>
    <row r="19" spans="1:2" x14ac:dyDescent="0.25">
      <c r="A19" t="s">
        <v>153</v>
      </c>
      <c r="B19">
        <v>303.86</v>
      </c>
    </row>
    <row r="20" spans="1:2" x14ac:dyDescent="0.25">
      <c r="A20" t="s">
        <v>156</v>
      </c>
      <c r="B20">
        <v>352.67</v>
      </c>
    </row>
    <row r="21" spans="1:2" x14ac:dyDescent="0.25">
      <c r="A21" t="s">
        <v>159</v>
      </c>
      <c r="B21">
        <v>406.95</v>
      </c>
    </row>
    <row r="22" spans="1:2" x14ac:dyDescent="0.25">
      <c r="A22" t="s">
        <v>162</v>
      </c>
      <c r="B22">
        <v>459.57</v>
      </c>
    </row>
    <row r="23" spans="1:2" x14ac:dyDescent="0.25">
      <c r="A23" t="s">
        <v>165</v>
      </c>
      <c r="B23">
        <v>509.38</v>
      </c>
    </row>
    <row r="24" spans="1:2" x14ac:dyDescent="0.25">
      <c r="A24" t="s">
        <v>168</v>
      </c>
      <c r="B24">
        <v>542.59</v>
      </c>
    </row>
    <row r="25" spans="1:2" x14ac:dyDescent="0.25">
      <c r="A25" t="s">
        <v>171</v>
      </c>
      <c r="B25">
        <v>409.03</v>
      </c>
    </row>
    <row r="26" spans="1:2" x14ac:dyDescent="0.25">
      <c r="A26" t="s">
        <v>175</v>
      </c>
      <c r="B26">
        <v>474.73</v>
      </c>
    </row>
    <row r="27" spans="1:2" x14ac:dyDescent="0.25">
      <c r="A27" t="s">
        <v>179</v>
      </c>
      <c r="B27">
        <v>547.77</v>
      </c>
    </row>
    <row r="28" spans="1:2" x14ac:dyDescent="0.25">
      <c r="A28" t="s">
        <v>183</v>
      </c>
      <c r="B28">
        <v>618.39</v>
      </c>
    </row>
    <row r="29" spans="1:2" x14ac:dyDescent="0.25">
      <c r="A29" t="s">
        <v>187</v>
      </c>
      <c r="B29">
        <v>685.64</v>
      </c>
    </row>
    <row r="30" spans="1:2" x14ac:dyDescent="0.25">
      <c r="A30" t="s">
        <v>191</v>
      </c>
      <c r="B30">
        <v>736.87</v>
      </c>
    </row>
    <row r="31" spans="1:2" x14ac:dyDescent="0.25">
      <c r="A31" t="s">
        <v>195</v>
      </c>
      <c r="B31">
        <v>151.19999999999999</v>
      </c>
    </row>
    <row r="32" spans="1:2" x14ac:dyDescent="0.25">
      <c r="A32" t="s">
        <v>198</v>
      </c>
      <c r="B32">
        <v>189.54999999999998</v>
      </c>
    </row>
    <row r="33" spans="1:2" x14ac:dyDescent="0.25">
      <c r="A33" t="s">
        <v>201</v>
      </c>
      <c r="B33">
        <v>217.23</v>
      </c>
    </row>
    <row r="34" spans="1:2" x14ac:dyDescent="0.25">
      <c r="A34" t="s">
        <v>204</v>
      </c>
      <c r="B34">
        <v>250.91</v>
      </c>
    </row>
    <row r="35" spans="1:2" x14ac:dyDescent="0.25">
      <c r="A35" t="s">
        <v>207</v>
      </c>
      <c r="B35">
        <v>300.3</v>
      </c>
    </row>
    <row r="36" spans="1:2" x14ac:dyDescent="0.25">
      <c r="A36" t="s">
        <v>210</v>
      </c>
      <c r="B36">
        <v>337.08</v>
      </c>
    </row>
    <row r="37" spans="1:2" x14ac:dyDescent="0.25">
      <c r="A37" t="s">
        <v>213</v>
      </c>
      <c r="B37">
        <v>354.23</v>
      </c>
    </row>
    <row r="38" spans="1:2" x14ac:dyDescent="0.25">
      <c r="A38" t="s">
        <v>216</v>
      </c>
      <c r="B38">
        <v>389.52</v>
      </c>
    </row>
    <row r="39" spans="1:2" x14ac:dyDescent="0.25">
      <c r="A39" t="s">
        <v>219</v>
      </c>
      <c r="B39">
        <v>175.04</v>
      </c>
    </row>
    <row r="40" spans="1:2" x14ac:dyDescent="0.25">
      <c r="A40" t="s">
        <v>222</v>
      </c>
      <c r="B40">
        <v>209.2</v>
      </c>
    </row>
    <row r="41" spans="1:2" x14ac:dyDescent="0.25">
      <c r="A41" t="s">
        <v>225</v>
      </c>
      <c r="B41">
        <v>242.64999999999998</v>
      </c>
    </row>
    <row r="42" spans="1:2" x14ac:dyDescent="0.25">
      <c r="A42" t="s">
        <v>228</v>
      </c>
      <c r="B42">
        <v>284.46999999999997</v>
      </c>
    </row>
    <row r="43" spans="1:2" x14ac:dyDescent="0.25">
      <c r="A43" t="s">
        <v>231</v>
      </c>
      <c r="B43">
        <v>326.36</v>
      </c>
    </row>
    <row r="44" spans="1:2" x14ac:dyDescent="0.25">
      <c r="A44" t="s">
        <v>234</v>
      </c>
      <c r="B44">
        <v>368.06</v>
      </c>
    </row>
    <row r="45" spans="1:2" x14ac:dyDescent="0.25">
      <c r="A45" t="s">
        <v>237</v>
      </c>
      <c r="B45">
        <v>409.82</v>
      </c>
    </row>
    <row r="46" spans="1:2" x14ac:dyDescent="0.25">
      <c r="A46" t="s">
        <v>240</v>
      </c>
      <c r="B46">
        <v>439.28999999999996</v>
      </c>
    </row>
    <row r="47" spans="1:2" x14ac:dyDescent="0.25">
      <c r="A47" t="s">
        <v>243</v>
      </c>
      <c r="B47">
        <v>226.98999999999998</v>
      </c>
    </row>
    <row r="48" spans="1:2" x14ac:dyDescent="0.25">
      <c r="A48" t="s">
        <v>246</v>
      </c>
      <c r="B48">
        <v>271.27999999999997</v>
      </c>
    </row>
    <row r="49" spans="1:2" x14ac:dyDescent="0.25">
      <c r="A49" t="s">
        <v>249</v>
      </c>
      <c r="B49">
        <v>314.69</v>
      </c>
    </row>
    <row r="50" spans="1:2" x14ac:dyDescent="0.25">
      <c r="A50" t="s">
        <v>252</v>
      </c>
      <c r="B50">
        <v>368.96</v>
      </c>
    </row>
    <row r="51" spans="1:2" x14ac:dyDescent="0.25">
      <c r="A51" t="s">
        <v>255</v>
      </c>
      <c r="B51">
        <v>423.21</v>
      </c>
    </row>
    <row r="52" spans="1:2" x14ac:dyDescent="0.25">
      <c r="A52" t="s">
        <v>258</v>
      </c>
      <c r="B52">
        <v>476.14</v>
      </c>
    </row>
    <row r="53" spans="1:2" x14ac:dyDescent="0.25">
      <c r="A53" t="s">
        <v>261</v>
      </c>
      <c r="B53">
        <v>531.53</v>
      </c>
    </row>
    <row r="54" spans="1:2" x14ac:dyDescent="0.25">
      <c r="A54" t="s">
        <v>264</v>
      </c>
      <c r="B54">
        <v>569.71</v>
      </c>
    </row>
    <row r="55" spans="1:2" x14ac:dyDescent="0.25">
      <c r="A55" t="s">
        <v>267</v>
      </c>
      <c r="B55">
        <v>423.64</v>
      </c>
    </row>
    <row r="56" spans="1:2" x14ac:dyDescent="0.25">
      <c r="A56" t="s">
        <v>270</v>
      </c>
      <c r="B56">
        <v>496.64</v>
      </c>
    </row>
    <row r="57" spans="1:2" x14ac:dyDescent="0.25">
      <c r="A57" t="s">
        <v>273</v>
      </c>
      <c r="B57">
        <v>569.67999999999995</v>
      </c>
    </row>
    <row r="58" spans="1:2" x14ac:dyDescent="0.25">
      <c r="A58" t="s">
        <v>276</v>
      </c>
      <c r="B58">
        <v>640.91</v>
      </c>
    </row>
    <row r="59" spans="1:2" x14ac:dyDescent="0.25">
      <c r="A59" t="s">
        <v>279</v>
      </c>
      <c r="B59">
        <v>715.43999999999994</v>
      </c>
    </row>
    <row r="60" spans="1:2" x14ac:dyDescent="0.25">
      <c r="A60" t="s">
        <v>282</v>
      </c>
      <c r="B60">
        <v>766.88</v>
      </c>
    </row>
    <row r="61" spans="1:2" x14ac:dyDescent="0.25">
      <c r="A61" t="s">
        <v>286</v>
      </c>
      <c r="B61">
        <v>162.29</v>
      </c>
    </row>
    <row r="62" spans="1:2" x14ac:dyDescent="0.25">
      <c r="A62" t="s">
        <v>289</v>
      </c>
      <c r="B62">
        <v>199.03</v>
      </c>
    </row>
    <row r="63" spans="1:2" x14ac:dyDescent="0.25">
      <c r="A63" t="s">
        <v>292</v>
      </c>
      <c r="B63">
        <v>232.63</v>
      </c>
    </row>
    <row r="64" spans="1:2" x14ac:dyDescent="0.25">
      <c r="A64" t="s">
        <v>295</v>
      </c>
      <c r="B64">
        <v>268.77</v>
      </c>
    </row>
    <row r="65" spans="1:2" x14ac:dyDescent="0.25">
      <c r="A65" t="s">
        <v>298</v>
      </c>
      <c r="B65">
        <v>313.58999999999997</v>
      </c>
    </row>
    <row r="66" spans="1:2" x14ac:dyDescent="0.25">
      <c r="A66" t="s">
        <v>301</v>
      </c>
      <c r="B66">
        <v>353.71</v>
      </c>
    </row>
    <row r="67" spans="1:2" x14ac:dyDescent="0.25">
      <c r="A67" t="s">
        <v>304</v>
      </c>
      <c r="B67">
        <v>368.96</v>
      </c>
    </row>
    <row r="68" spans="1:2" x14ac:dyDescent="0.25">
      <c r="A68" t="s">
        <v>307</v>
      </c>
      <c r="B68">
        <v>417.18</v>
      </c>
    </row>
    <row r="69" spans="1:2" x14ac:dyDescent="0.25">
      <c r="A69" t="s">
        <v>310</v>
      </c>
      <c r="B69">
        <v>188.73999999999998</v>
      </c>
    </row>
    <row r="70" spans="1:2" x14ac:dyDescent="0.25">
      <c r="A70" t="s">
        <v>313</v>
      </c>
      <c r="B70">
        <v>213.45999999999998</v>
      </c>
    </row>
    <row r="71" spans="1:2" x14ac:dyDescent="0.25">
      <c r="A71" t="s">
        <v>316</v>
      </c>
      <c r="B71">
        <v>256.14</v>
      </c>
    </row>
    <row r="72" spans="1:2" x14ac:dyDescent="0.25">
      <c r="A72" t="s">
        <v>319</v>
      </c>
      <c r="B72">
        <v>303.08</v>
      </c>
    </row>
    <row r="73" spans="1:2" x14ac:dyDescent="0.25">
      <c r="A73" t="s">
        <v>322</v>
      </c>
      <c r="B73">
        <v>345.82</v>
      </c>
    </row>
    <row r="74" spans="1:2" x14ac:dyDescent="0.25">
      <c r="A74" t="s">
        <v>325</v>
      </c>
      <c r="B74">
        <v>386.24</v>
      </c>
    </row>
    <row r="75" spans="1:2" x14ac:dyDescent="0.25">
      <c r="A75" t="s">
        <v>328</v>
      </c>
      <c r="B75">
        <v>426.9</v>
      </c>
    </row>
    <row r="76" spans="1:2" x14ac:dyDescent="0.25">
      <c r="A76" t="s">
        <v>331</v>
      </c>
      <c r="B76">
        <v>469.58</v>
      </c>
    </row>
    <row r="77" spans="1:2" x14ac:dyDescent="0.25">
      <c r="A77" t="s">
        <v>334</v>
      </c>
      <c r="B77">
        <v>243.57999999999998</v>
      </c>
    </row>
    <row r="78" spans="1:2" x14ac:dyDescent="0.25">
      <c r="A78" t="s">
        <v>337</v>
      </c>
      <c r="B78">
        <v>276.82</v>
      </c>
    </row>
    <row r="79" spans="1:2" x14ac:dyDescent="0.25">
      <c r="A79" t="s">
        <v>340</v>
      </c>
      <c r="B79">
        <v>332.2</v>
      </c>
    </row>
    <row r="80" spans="1:2" x14ac:dyDescent="0.25">
      <c r="A80" t="s">
        <v>343</v>
      </c>
      <c r="B80">
        <v>393.11</v>
      </c>
    </row>
    <row r="81" spans="1:2" x14ac:dyDescent="0.25">
      <c r="A81" t="s">
        <v>346</v>
      </c>
      <c r="B81">
        <v>448.48</v>
      </c>
    </row>
    <row r="82" spans="1:2" x14ac:dyDescent="0.25">
      <c r="A82" t="s">
        <v>349</v>
      </c>
      <c r="B82">
        <v>498.32</v>
      </c>
    </row>
    <row r="83" spans="1:2" x14ac:dyDescent="0.25">
      <c r="A83" t="s">
        <v>352</v>
      </c>
      <c r="B83">
        <v>554.93999999999994</v>
      </c>
    </row>
    <row r="84" spans="1:2" x14ac:dyDescent="0.25">
      <c r="A84" t="s">
        <v>355</v>
      </c>
      <c r="B84">
        <v>609.04999999999995</v>
      </c>
    </row>
    <row r="85" spans="1:2" x14ac:dyDescent="0.25">
      <c r="A85" t="s">
        <v>358</v>
      </c>
      <c r="B85">
        <v>447.14</v>
      </c>
    </row>
    <row r="86" spans="1:2" x14ac:dyDescent="0.25">
      <c r="A86" t="s">
        <v>361</v>
      </c>
      <c r="B86">
        <v>529.16999999999996</v>
      </c>
    </row>
    <row r="87" spans="1:2" x14ac:dyDescent="0.25">
      <c r="A87" t="s">
        <v>364</v>
      </c>
      <c r="B87">
        <v>603.67999999999995</v>
      </c>
    </row>
    <row r="88" spans="1:2" x14ac:dyDescent="0.25">
      <c r="A88" t="s">
        <v>367</v>
      </c>
      <c r="B88">
        <v>670.74</v>
      </c>
    </row>
    <row r="89" spans="1:2" x14ac:dyDescent="0.25">
      <c r="A89" t="s">
        <v>370</v>
      </c>
      <c r="B89">
        <v>745.27</v>
      </c>
    </row>
    <row r="90" spans="1:2" x14ac:dyDescent="0.25">
      <c r="A90" t="s">
        <v>373</v>
      </c>
      <c r="B90">
        <v>819.8</v>
      </c>
    </row>
    <row r="91" spans="1:2" x14ac:dyDescent="0.25">
      <c r="A91" t="s">
        <v>377</v>
      </c>
      <c r="B91">
        <v>215.87</v>
      </c>
    </row>
    <row r="92" spans="1:2" x14ac:dyDescent="0.25">
      <c r="A92" t="s">
        <v>380</v>
      </c>
      <c r="B92">
        <v>248.13</v>
      </c>
    </row>
    <row r="93" spans="1:2" x14ac:dyDescent="0.25">
      <c r="A93" t="s">
        <v>383</v>
      </c>
      <c r="B93">
        <v>299.07</v>
      </c>
    </row>
    <row r="94" spans="1:2" x14ac:dyDescent="0.25">
      <c r="A94" t="s">
        <v>386</v>
      </c>
      <c r="B94">
        <v>354.4</v>
      </c>
    </row>
    <row r="95" spans="1:2" x14ac:dyDescent="0.25">
      <c r="A95" t="s">
        <v>389</v>
      </c>
      <c r="B95">
        <v>405.4</v>
      </c>
    </row>
    <row r="96" spans="1:2" x14ac:dyDescent="0.25">
      <c r="A96" t="s">
        <v>392</v>
      </c>
      <c r="B96">
        <v>453.99</v>
      </c>
    </row>
    <row r="97" spans="1:2" x14ac:dyDescent="0.25">
      <c r="A97" t="s">
        <v>395</v>
      </c>
      <c r="B97">
        <v>502.78</v>
      </c>
    </row>
    <row r="98" spans="1:2" x14ac:dyDescent="0.25">
      <c r="A98" t="s">
        <v>398</v>
      </c>
      <c r="B98">
        <v>553.71</v>
      </c>
    </row>
    <row r="99" spans="1:2" x14ac:dyDescent="0.25">
      <c r="A99" t="s">
        <v>400</v>
      </c>
      <c r="B99">
        <v>274.87</v>
      </c>
    </row>
    <row r="100" spans="1:2" x14ac:dyDescent="0.25">
      <c r="A100" t="s">
        <v>403</v>
      </c>
      <c r="B100">
        <v>316.59999999999997</v>
      </c>
    </row>
    <row r="101" spans="1:2" x14ac:dyDescent="0.25">
      <c r="A101" t="s">
        <v>406</v>
      </c>
      <c r="B101">
        <v>381.37</v>
      </c>
    </row>
    <row r="102" spans="1:2" x14ac:dyDescent="0.25">
      <c r="A102" t="s">
        <v>409</v>
      </c>
      <c r="B102">
        <v>451.88</v>
      </c>
    </row>
    <row r="103" spans="1:2" x14ac:dyDescent="0.25">
      <c r="A103" t="s">
        <v>412</v>
      </c>
      <c r="B103">
        <v>516.62</v>
      </c>
    </row>
    <row r="104" spans="1:2" x14ac:dyDescent="0.25">
      <c r="A104" t="s">
        <v>415</v>
      </c>
      <c r="B104">
        <v>575.63</v>
      </c>
    </row>
    <row r="105" spans="1:2" x14ac:dyDescent="0.25">
      <c r="A105" t="s">
        <v>418</v>
      </c>
      <c r="B105">
        <v>641.72</v>
      </c>
    </row>
    <row r="106" spans="1:2" x14ac:dyDescent="0.25">
      <c r="A106" t="s">
        <v>421</v>
      </c>
      <c r="B106">
        <v>705.14</v>
      </c>
    </row>
    <row r="107" spans="1:2" x14ac:dyDescent="0.25">
      <c r="A107" t="s">
        <v>424</v>
      </c>
      <c r="B107">
        <v>501.61</v>
      </c>
    </row>
    <row r="108" spans="1:2" x14ac:dyDescent="0.25">
      <c r="A108" t="s">
        <v>427</v>
      </c>
      <c r="B108">
        <v>594.24</v>
      </c>
    </row>
    <row r="109" spans="1:2" x14ac:dyDescent="0.25">
      <c r="A109" t="s">
        <v>430</v>
      </c>
      <c r="B109">
        <v>679.02</v>
      </c>
    </row>
    <row r="110" spans="1:2" x14ac:dyDescent="0.25">
      <c r="A110" t="s">
        <v>433</v>
      </c>
      <c r="B110">
        <v>756.15</v>
      </c>
    </row>
    <row r="111" spans="1:2" x14ac:dyDescent="0.25">
      <c r="A111" t="s">
        <v>436</v>
      </c>
      <c r="B111">
        <v>840.98</v>
      </c>
    </row>
    <row r="112" spans="1:2" x14ac:dyDescent="0.25">
      <c r="A112" t="s">
        <v>439</v>
      </c>
      <c r="B112">
        <v>925.83</v>
      </c>
    </row>
    <row r="113" spans="1:2" x14ac:dyDescent="0.25">
      <c r="A113" t="s">
        <v>606</v>
      </c>
      <c r="B113">
        <v>168.38</v>
      </c>
    </row>
    <row r="114" spans="1:2" x14ac:dyDescent="0.25">
      <c r="A114" t="s">
        <v>607</v>
      </c>
      <c r="B114">
        <v>211.09</v>
      </c>
    </row>
    <row r="115" spans="1:2" x14ac:dyDescent="0.25">
      <c r="A115" t="s">
        <v>608</v>
      </c>
      <c r="B115">
        <v>241.91</v>
      </c>
    </row>
    <row r="116" spans="1:2" x14ac:dyDescent="0.25">
      <c r="A116" t="s">
        <v>609</v>
      </c>
      <c r="B116">
        <v>279.43</v>
      </c>
    </row>
    <row r="117" spans="1:2" x14ac:dyDescent="0.25">
      <c r="A117" t="s">
        <v>610</v>
      </c>
      <c r="B117">
        <v>334.43</v>
      </c>
    </row>
    <row r="118" spans="1:2" x14ac:dyDescent="0.25">
      <c r="A118" t="s">
        <v>611</v>
      </c>
      <c r="B118">
        <v>375.38</v>
      </c>
    </row>
    <row r="119" spans="1:2" x14ac:dyDescent="0.25">
      <c r="A119" t="s">
        <v>612</v>
      </c>
      <c r="B119">
        <v>433.78</v>
      </c>
    </row>
    <row r="120" spans="1:2" x14ac:dyDescent="0.25">
      <c r="A120" t="s">
        <v>686</v>
      </c>
      <c r="B120">
        <v>194.92999999999998</v>
      </c>
    </row>
    <row r="121" spans="1:2" x14ac:dyDescent="0.25">
      <c r="A121" t="s">
        <v>687</v>
      </c>
      <c r="B121">
        <v>232.97</v>
      </c>
    </row>
    <row r="122" spans="1:2" x14ac:dyDescent="0.25">
      <c r="A122" t="s">
        <v>688</v>
      </c>
      <c r="B122">
        <v>270.21999999999997</v>
      </c>
    </row>
    <row r="123" spans="1:2" x14ac:dyDescent="0.25">
      <c r="A123" t="s">
        <v>689</v>
      </c>
      <c r="B123">
        <v>316.8</v>
      </c>
    </row>
    <row r="124" spans="1:2" x14ac:dyDescent="0.25">
      <c r="A124" t="s">
        <v>690</v>
      </c>
      <c r="B124">
        <v>363.44</v>
      </c>
    </row>
    <row r="125" spans="1:2" x14ac:dyDescent="0.25">
      <c r="A125" t="s">
        <v>691</v>
      </c>
      <c r="B125">
        <v>409.88</v>
      </c>
    </row>
    <row r="126" spans="1:2" x14ac:dyDescent="0.25">
      <c r="A126" t="s">
        <v>692</v>
      </c>
      <c r="B126">
        <v>489.21</v>
      </c>
    </row>
    <row r="127" spans="1:2" x14ac:dyDescent="0.25">
      <c r="A127" t="s">
        <v>693</v>
      </c>
      <c r="B127">
        <v>252.78</v>
      </c>
    </row>
    <row r="128" spans="1:2" x14ac:dyDescent="0.25">
      <c r="A128" t="s">
        <v>694</v>
      </c>
      <c r="B128">
        <v>302.11</v>
      </c>
    </row>
    <row r="129" spans="1:2" x14ac:dyDescent="0.25">
      <c r="A129" t="s">
        <v>695</v>
      </c>
      <c r="B129">
        <v>350.45</v>
      </c>
    </row>
    <row r="130" spans="1:2" x14ac:dyDescent="0.25">
      <c r="A130" t="s">
        <v>696</v>
      </c>
      <c r="B130">
        <v>410.88</v>
      </c>
    </row>
    <row r="131" spans="1:2" x14ac:dyDescent="0.25">
      <c r="A131" t="s">
        <v>697</v>
      </c>
      <c r="B131">
        <v>471.31</v>
      </c>
    </row>
    <row r="132" spans="1:2" x14ac:dyDescent="0.25">
      <c r="A132" t="s">
        <v>698</v>
      </c>
      <c r="B132">
        <v>530.25</v>
      </c>
    </row>
    <row r="133" spans="1:2" x14ac:dyDescent="0.25">
      <c r="A133" t="s">
        <v>699</v>
      </c>
      <c r="B133">
        <v>634.45000000000005</v>
      </c>
    </row>
    <row r="134" spans="1:2" x14ac:dyDescent="0.25">
      <c r="A134" t="s">
        <v>13</v>
      </c>
      <c r="B134">
        <v>142</v>
      </c>
    </row>
    <row r="135" spans="1:2" x14ac:dyDescent="0.25">
      <c r="A135" t="s">
        <v>15</v>
      </c>
      <c r="B135">
        <v>193.06</v>
      </c>
    </row>
    <row r="136" spans="1:2" x14ac:dyDescent="0.25">
      <c r="A136" t="s">
        <v>495</v>
      </c>
      <c r="B136">
        <v>228.81</v>
      </c>
    </row>
    <row r="137" spans="1:2" x14ac:dyDescent="0.25">
      <c r="A137" t="s">
        <v>17</v>
      </c>
      <c r="B137">
        <v>251.17999999999998</v>
      </c>
    </row>
    <row r="138" spans="1:2" x14ac:dyDescent="0.25">
      <c r="A138" t="s">
        <v>19</v>
      </c>
      <c r="B138">
        <v>339.83</v>
      </c>
    </row>
    <row r="139" spans="1:2" x14ac:dyDescent="0.25">
      <c r="A139" t="s">
        <v>526</v>
      </c>
      <c r="B139">
        <v>490.67</v>
      </c>
    </row>
    <row r="140" spans="1:2" x14ac:dyDescent="0.25">
      <c r="A140" t="s">
        <v>527</v>
      </c>
      <c r="B140">
        <v>738.02</v>
      </c>
    </row>
    <row r="141" spans="1:2" x14ac:dyDescent="0.25">
      <c r="A141" t="s">
        <v>21</v>
      </c>
      <c r="B141">
        <v>149.13999999999999</v>
      </c>
    </row>
    <row r="142" spans="1:2" x14ac:dyDescent="0.25">
      <c r="A142" t="s">
        <v>23</v>
      </c>
      <c r="B142">
        <v>200.94</v>
      </c>
    </row>
    <row r="143" spans="1:2" x14ac:dyDescent="0.25">
      <c r="A143" t="s">
        <v>499</v>
      </c>
      <c r="B143">
        <v>238.85999999999999</v>
      </c>
    </row>
    <row r="144" spans="1:2" x14ac:dyDescent="0.25">
      <c r="A144" t="s">
        <v>25</v>
      </c>
      <c r="B144">
        <v>260.03999999999996</v>
      </c>
    </row>
    <row r="145" spans="1:2" x14ac:dyDescent="0.25">
      <c r="A145" t="s">
        <v>27</v>
      </c>
      <c r="B145">
        <v>350.65999999999997</v>
      </c>
    </row>
    <row r="146" spans="1:2" x14ac:dyDescent="0.25">
      <c r="A146" t="s">
        <v>535</v>
      </c>
      <c r="B146">
        <v>509.36</v>
      </c>
    </row>
    <row r="147" spans="1:2" x14ac:dyDescent="0.25">
      <c r="A147" t="s">
        <v>536</v>
      </c>
      <c r="B147">
        <v>771.78</v>
      </c>
    </row>
    <row r="148" spans="1:2" x14ac:dyDescent="0.25">
      <c r="A148" t="s">
        <v>29</v>
      </c>
      <c r="B148">
        <v>160.32</v>
      </c>
    </row>
    <row r="149" spans="1:2" x14ac:dyDescent="0.25">
      <c r="A149" t="s">
        <v>31</v>
      </c>
      <c r="B149">
        <v>211.78</v>
      </c>
    </row>
    <row r="150" spans="1:2" x14ac:dyDescent="0.25">
      <c r="A150" t="s">
        <v>503</v>
      </c>
      <c r="B150">
        <v>253.85999999999999</v>
      </c>
    </row>
    <row r="151" spans="1:2" x14ac:dyDescent="0.25">
      <c r="A151" t="s">
        <v>33</v>
      </c>
      <c r="B151">
        <v>274.82</v>
      </c>
    </row>
    <row r="152" spans="1:2" x14ac:dyDescent="0.25">
      <c r="A152" t="s">
        <v>35</v>
      </c>
      <c r="B152">
        <v>370.36</v>
      </c>
    </row>
    <row r="153" spans="1:2" x14ac:dyDescent="0.25">
      <c r="A153" t="s">
        <v>537</v>
      </c>
      <c r="B153">
        <v>536.16999999999996</v>
      </c>
    </row>
    <row r="154" spans="1:2" x14ac:dyDescent="0.25">
      <c r="A154" t="s">
        <v>538</v>
      </c>
      <c r="B154">
        <v>803.12</v>
      </c>
    </row>
    <row r="155" spans="1:2" x14ac:dyDescent="0.25">
      <c r="A155" t="s">
        <v>37</v>
      </c>
      <c r="B155">
        <v>173.34</v>
      </c>
    </row>
    <row r="156" spans="1:2" x14ac:dyDescent="0.25">
      <c r="A156" t="s">
        <v>39</v>
      </c>
      <c r="B156">
        <v>232.45999999999998</v>
      </c>
    </row>
    <row r="157" spans="1:2" x14ac:dyDescent="0.25">
      <c r="A157" t="s">
        <v>507</v>
      </c>
      <c r="B157">
        <v>271.76</v>
      </c>
    </row>
    <row r="158" spans="1:2" x14ac:dyDescent="0.25">
      <c r="A158" t="s">
        <v>41</v>
      </c>
      <c r="B158">
        <v>303.38</v>
      </c>
    </row>
    <row r="159" spans="1:2" x14ac:dyDescent="0.25">
      <c r="A159" t="s">
        <v>43</v>
      </c>
      <c r="B159">
        <v>399.53999999999996</v>
      </c>
    </row>
    <row r="160" spans="1:2" x14ac:dyDescent="0.25">
      <c r="A160" t="s">
        <v>539</v>
      </c>
      <c r="B160">
        <v>572.72</v>
      </c>
    </row>
    <row r="161" spans="1:2" x14ac:dyDescent="0.25">
      <c r="A161" t="s">
        <v>540</v>
      </c>
      <c r="B161">
        <v>862.35</v>
      </c>
    </row>
    <row r="162" spans="1:2" x14ac:dyDescent="0.25">
      <c r="A162" t="s">
        <v>46</v>
      </c>
      <c r="B162">
        <v>151.97999999999999</v>
      </c>
    </row>
    <row r="163" spans="1:2" x14ac:dyDescent="0.25">
      <c r="A163" t="s">
        <v>48</v>
      </c>
      <c r="B163">
        <v>206.84</v>
      </c>
    </row>
    <row r="164" spans="1:2" x14ac:dyDescent="0.25">
      <c r="A164" t="s">
        <v>562</v>
      </c>
      <c r="B164">
        <v>247.07999999999998</v>
      </c>
    </row>
    <row r="165" spans="1:2" x14ac:dyDescent="0.25">
      <c r="A165" t="s">
        <v>50</v>
      </c>
      <c r="B165">
        <v>260.33999999999997</v>
      </c>
    </row>
    <row r="166" spans="1:2" x14ac:dyDescent="0.25">
      <c r="A166" t="s">
        <v>52</v>
      </c>
      <c r="B166">
        <v>360.90999999999997</v>
      </c>
    </row>
    <row r="167" spans="1:2" x14ac:dyDescent="0.25">
      <c r="A167" t="s">
        <v>563</v>
      </c>
      <c r="B167">
        <v>512.46</v>
      </c>
    </row>
    <row r="168" spans="1:2" x14ac:dyDescent="0.25">
      <c r="A168" t="s">
        <v>564</v>
      </c>
      <c r="B168">
        <v>771.78</v>
      </c>
    </row>
    <row r="169" spans="1:2" x14ac:dyDescent="0.25">
      <c r="A169" t="s">
        <v>54</v>
      </c>
      <c r="B169">
        <v>159.42999999999998</v>
      </c>
    </row>
    <row r="170" spans="1:2" x14ac:dyDescent="0.25">
      <c r="A170" t="s">
        <v>56</v>
      </c>
      <c r="B170">
        <v>216.09</v>
      </c>
    </row>
    <row r="171" spans="1:2" x14ac:dyDescent="0.25">
      <c r="A171" t="s">
        <v>511</v>
      </c>
      <c r="B171">
        <v>257.13</v>
      </c>
    </row>
    <row r="172" spans="1:2" x14ac:dyDescent="0.25">
      <c r="A172" t="s">
        <v>58</v>
      </c>
      <c r="B172">
        <v>271.32</v>
      </c>
    </row>
    <row r="173" spans="1:2" x14ac:dyDescent="0.25">
      <c r="A173" t="s">
        <v>60</v>
      </c>
      <c r="B173">
        <v>375.26</v>
      </c>
    </row>
    <row r="174" spans="1:2" x14ac:dyDescent="0.25">
      <c r="A174" t="s">
        <v>565</v>
      </c>
      <c r="B174">
        <v>531.91999999999996</v>
      </c>
    </row>
    <row r="175" spans="1:2" x14ac:dyDescent="0.25">
      <c r="A175" t="s">
        <v>566</v>
      </c>
      <c r="B175">
        <v>799.99</v>
      </c>
    </row>
    <row r="176" spans="1:2" x14ac:dyDescent="0.25">
      <c r="A176" t="s">
        <v>62</v>
      </c>
      <c r="B176">
        <v>171.01999999999998</v>
      </c>
    </row>
    <row r="177" spans="1:2" x14ac:dyDescent="0.25">
      <c r="A177" t="s">
        <v>64</v>
      </c>
      <c r="B177">
        <v>230</v>
      </c>
    </row>
    <row r="178" spans="1:2" x14ac:dyDescent="0.25">
      <c r="A178" t="s">
        <v>512</v>
      </c>
      <c r="B178">
        <v>281.27</v>
      </c>
    </row>
    <row r="179" spans="1:2" x14ac:dyDescent="0.25">
      <c r="A179" t="s">
        <v>66</v>
      </c>
      <c r="B179">
        <v>287.55</v>
      </c>
    </row>
    <row r="180" spans="1:2" x14ac:dyDescent="0.25">
      <c r="A180" t="s">
        <v>68</v>
      </c>
      <c r="B180">
        <v>395.88</v>
      </c>
    </row>
    <row r="181" spans="1:2" x14ac:dyDescent="0.25">
      <c r="A181" t="s">
        <v>567</v>
      </c>
      <c r="B181">
        <v>559.17999999999995</v>
      </c>
    </row>
    <row r="182" spans="1:2" x14ac:dyDescent="0.25">
      <c r="A182" t="s">
        <v>568</v>
      </c>
      <c r="B182">
        <v>841.64</v>
      </c>
    </row>
    <row r="183" spans="1:2" x14ac:dyDescent="0.25">
      <c r="A183" t="s">
        <v>70</v>
      </c>
      <c r="B183">
        <v>180.97</v>
      </c>
    </row>
    <row r="184" spans="1:2" x14ac:dyDescent="0.25">
      <c r="A184" t="s">
        <v>72</v>
      </c>
      <c r="B184">
        <v>248.41</v>
      </c>
    </row>
    <row r="185" spans="1:2" x14ac:dyDescent="0.25">
      <c r="A185" t="s">
        <v>513</v>
      </c>
      <c r="B185">
        <v>299.17</v>
      </c>
    </row>
    <row r="186" spans="1:2" x14ac:dyDescent="0.25">
      <c r="A186" t="s">
        <v>74</v>
      </c>
      <c r="B186">
        <v>331.86</v>
      </c>
    </row>
    <row r="187" spans="1:2" x14ac:dyDescent="0.25">
      <c r="A187" t="s">
        <v>76</v>
      </c>
      <c r="B187">
        <v>423.78999999999996</v>
      </c>
    </row>
    <row r="188" spans="1:2" x14ac:dyDescent="0.25">
      <c r="A188" t="s">
        <v>569</v>
      </c>
      <c r="B188">
        <v>598.23</v>
      </c>
    </row>
    <row r="189" spans="1:2" x14ac:dyDescent="0.25">
      <c r="A189" t="s">
        <v>570</v>
      </c>
      <c r="B189">
        <v>897.4</v>
      </c>
    </row>
    <row r="190" spans="1:2" x14ac:dyDescent="0.25">
      <c r="A190" t="s">
        <v>472</v>
      </c>
      <c r="B190">
        <v>248.20999999999998</v>
      </c>
    </row>
    <row r="191" spans="1:2" x14ac:dyDescent="0.25">
      <c r="A191" t="s">
        <v>473</v>
      </c>
      <c r="B191">
        <v>312.40999999999997</v>
      </c>
    </row>
    <row r="192" spans="1:2" x14ac:dyDescent="0.25">
      <c r="A192" t="s">
        <v>717</v>
      </c>
      <c r="B192">
        <v>433.09</v>
      </c>
    </row>
    <row r="193" spans="1:2" x14ac:dyDescent="0.25">
      <c r="A193" t="s">
        <v>474</v>
      </c>
      <c r="B193">
        <v>259.3</v>
      </c>
    </row>
    <row r="194" spans="1:2" x14ac:dyDescent="0.25">
      <c r="A194" t="s">
        <v>475</v>
      </c>
      <c r="B194">
        <v>325.58</v>
      </c>
    </row>
    <row r="195" spans="1:2" x14ac:dyDescent="0.25">
      <c r="A195" t="s">
        <v>476</v>
      </c>
      <c r="B195">
        <v>450.31</v>
      </c>
    </row>
    <row r="196" spans="1:2" x14ac:dyDescent="0.25">
      <c r="A196" t="s">
        <v>477</v>
      </c>
      <c r="B196">
        <v>276</v>
      </c>
    </row>
    <row r="197" spans="1:2" x14ac:dyDescent="0.25">
      <c r="A197" t="s">
        <v>478</v>
      </c>
      <c r="B197">
        <v>345.05</v>
      </c>
    </row>
    <row r="198" spans="1:2" x14ac:dyDescent="0.25">
      <c r="A198" t="s">
        <v>479</v>
      </c>
      <c r="B198">
        <v>475.06</v>
      </c>
    </row>
    <row r="199" spans="1:2" x14ac:dyDescent="0.25">
      <c r="A199" t="s">
        <v>480</v>
      </c>
      <c r="B199">
        <v>298.08999999999997</v>
      </c>
    </row>
    <row r="200" spans="1:2" x14ac:dyDescent="0.25">
      <c r="A200" t="s">
        <v>481</v>
      </c>
      <c r="B200">
        <v>398.23</v>
      </c>
    </row>
    <row r="201" spans="1:2" x14ac:dyDescent="0.25">
      <c r="A201" t="s">
        <v>482</v>
      </c>
      <c r="B201">
        <v>508.53999999999996</v>
      </c>
    </row>
    <row r="202" spans="1:2" x14ac:dyDescent="0.25">
      <c r="A202" t="s">
        <v>620</v>
      </c>
      <c r="B202">
        <v>166.12</v>
      </c>
    </row>
    <row r="203" spans="1:2" x14ac:dyDescent="0.25">
      <c r="A203" t="s">
        <v>621</v>
      </c>
      <c r="B203">
        <v>226.09</v>
      </c>
    </row>
    <row r="204" spans="1:2" x14ac:dyDescent="0.25">
      <c r="A204" t="s">
        <v>622</v>
      </c>
      <c r="B204">
        <v>270.07</v>
      </c>
    </row>
    <row r="205" spans="1:2" x14ac:dyDescent="0.25">
      <c r="A205" t="s">
        <v>623</v>
      </c>
      <c r="B205">
        <v>295.95</v>
      </c>
    </row>
    <row r="206" spans="1:2" x14ac:dyDescent="0.25">
      <c r="A206" t="s">
        <v>624</v>
      </c>
      <c r="B206">
        <v>394.49</v>
      </c>
    </row>
    <row r="207" spans="1:2" x14ac:dyDescent="0.25">
      <c r="A207" t="s">
        <v>630</v>
      </c>
      <c r="B207">
        <v>187.92999999999998</v>
      </c>
    </row>
    <row r="208" spans="1:2" x14ac:dyDescent="0.25">
      <c r="A208" t="s">
        <v>631</v>
      </c>
      <c r="B208">
        <v>254.72</v>
      </c>
    </row>
    <row r="209" spans="1:2" x14ac:dyDescent="0.25">
      <c r="A209" t="s">
        <v>632</v>
      </c>
      <c r="B209">
        <v>303.09999999999997</v>
      </c>
    </row>
    <row r="210" spans="1:2" x14ac:dyDescent="0.25">
      <c r="A210" t="s">
        <v>633</v>
      </c>
      <c r="B210">
        <v>332.62</v>
      </c>
    </row>
    <row r="211" spans="1:2" x14ac:dyDescent="0.25">
      <c r="A211" t="s">
        <v>634</v>
      </c>
      <c r="B211">
        <v>442.34999999999997</v>
      </c>
    </row>
    <row r="212" spans="1:2" x14ac:dyDescent="0.25">
      <c r="A212" t="s">
        <v>640</v>
      </c>
      <c r="B212">
        <v>216.25</v>
      </c>
    </row>
    <row r="213" spans="1:2" x14ac:dyDescent="0.25">
      <c r="A213" t="s">
        <v>641</v>
      </c>
      <c r="B213">
        <v>290.83999999999997</v>
      </c>
    </row>
    <row r="214" spans="1:2" x14ac:dyDescent="0.25">
      <c r="A214" t="s">
        <v>642</v>
      </c>
      <c r="B214">
        <v>355.65999999999997</v>
      </c>
    </row>
    <row r="215" spans="1:2" x14ac:dyDescent="0.25">
      <c r="A215" t="s">
        <v>643</v>
      </c>
      <c r="B215">
        <v>378.15</v>
      </c>
    </row>
    <row r="216" spans="1:2" x14ac:dyDescent="0.25">
      <c r="A216" t="s">
        <v>644</v>
      </c>
      <c r="B216">
        <v>500.59999999999997</v>
      </c>
    </row>
    <row r="217" spans="1:2" x14ac:dyDescent="0.25">
      <c r="A217" t="s">
        <v>655</v>
      </c>
      <c r="B217">
        <v>252.1</v>
      </c>
    </row>
    <row r="218" spans="1:2" x14ac:dyDescent="0.25">
      <c r="A218" t="s">
        <v>656</v>
      </c>
      <c r="B218">
        <v>332.75</v>
      </c>
    </row>
    <row r="219" spans="1:2" x14ac:dyDescent="0.25">
      <c r="A219" t="s">
        <v>657</v>
      </c>
      <c r="B219">
        <v>400.73</v>
      </c>
    </row>
    <row r="220" spans="1:2" x14ac:dyDescent="0.25">
      <c r="A220" t="s">
        <v>658</v>
      </c>
      <c r="B220">
        <v>444.53</v>
      </c>
    </row>
    <row r="221" spans="1:2" x14ac:dyDescent="0.25">
      <c r="A221" t="s">
        <v>659</v>
      </c>
      <c r="B221">
        <v>567.66</v>
      </c>
    </row>
    <row r="222" spans="1:2" x14ac:dyDescent="0.25">
      <c r="A222" t="s">
        <v>662</v>
      </c>
      <c r="B222">
        <v>114.9</v>
      </c>
    </row>
    <row r="223" spans="1:2" x14ac:dyDescent="0.25">
      <c r="A223" t="s">
        <v>663</v>
      </c>
      <c r="B223">
        <v>376.84999999999997</v>
      </c>
    </row>
    <row r="224" spans="1:2" x14ac:dyDescent="0.25">
      <c r="A224" t="s">
        <v>664</v>
      </c>
      <c r="B224">
        <v>170.32</v>
      </c>
    </row>
    <row r="225" spans="1:2" x14ac:dyDescent="0.25">
      <c r="A225" t="s">
        <v>665</v>
      </c>
      <c r="B225">
        <v>558.63</v>
      </c>
    </row>
    <row r="226" spans="1:2" x14ac:dyDescent="0.25">
      <c r="A226" t="s">
        <v>666</v>
      </c>
      <c r="B226">
        <v>216.81</v>
      </c>
    </row>
    <row r="227" spans="1:2" x14ac:dyDescent="0.25">
      <c r="A227" t="s">
        <v>667</v>
      </c>
      <c r="B227">
        <v>711.11</v>
      </c>
    </row>
    <row r="228" spans="1:2" x14ac:dyDescent="0.25">
      <c r="A228" t="s">
        <v>668</v>
      </c>
      <c r="B228">
        <v>263.52</v>
      </c>
    </row>
    <row r="229" spans="1:2" x14ac:dyDescent="0.25">
      <c r="A229" t="s">
        <v>669</v>
      </c>
      <c r="B229">
        <v>864.34</v>
      </c>
    </row>
    <row r="230" spans="1:2" x14ac:dyDescent="0.25">
      <c r="A230" t="s">
        <v>670</v>
      </c>
      <c r="B230">
        <v>311.17</v>
      </c>
    </row>
    <row r="231" spans="1:2" x14ac:dyDescent="0.25">
      <c r="A231" t="s">
        <v>671</v>
      </c>
      <c r="B231">
        <v>510.32</v>
      </c>
    </row>
    <row r="232" spans="1:2" x14ac:dyDescent="0.25">
      <c r="A232" t="s">
        <v>672</v>
      </c>
      <c r="B232">
        <v>499.7</v>
      </c>
    </row>
    <row r="233" spans="1:2" x14ac:dyDescent="0.25">
      <c r="A233" t="s">
        <v>673</v>
      </c>
      <c r="B233">
        <v>819.5</v>
      </c>
    </row>
    <row r="234" spans="1:2" x14ac:dyDescent="0.25">
      <c r="A234" t="s">
        <v>730</v>
      </c>
      <c r="B234">
        <v>147.07</v>
      </c>
    </row>
    <row r="235" spans="1:2" x14ac:dyDescent="0.25">
      <c r="A235" t="s">
        <v>731</v>
      </c>
      <c r="B235">
        <v>482.37</v>
      </c>
    </row>
    <row r="236" spans="1:2" x14ac:dyDescent="0.25">
      <c r="A236" t="s">
        <v>732</v>
      </c>
      <c r="B236">
        <v>218</v>
      </c>
    </row>
    <row r="237" spans="1:2" x14ac:dyDescent="0.25">
      <c r="A237" t="s">
        <v>733</v>
      </c>
      <c r="B237">
        <v>715.05</v>
      </c>
    </row>
    <row r="238" spans="1:2" x14ac:dyDescent="0.25">
      <c r="A238" t="s">
        <v>734</v>
      </c>
      <c r="B238">
        <v>277.51</v>
      </c>
    </row>
    <row r="239" spans="1:2" x14ac:dyDescent="0.25">
      <c r="A239" t="s">
        <v>735</v>
      </c>
      <c r="B239">
        <v>910.22</v>
      </c>
    </row>
    <row r="240" spans="1:2" x14ac:dyDescent="0.25">
      <c r="A240" t="s">
        <v>736</v>
      </c>
      <c r="B240">
        <v>337.3</v>
      </c>
    </row>
    <row r="241" spans="1:2" x14ac:dyDescent="0.25">
      <c r="A241" t="s">
        <v>737</v>
      </c>
      <c r="B241">
        <v>1106.3499999999999</v>
      </c>
    </row>
    <row r="242" spans="1:2" x14ac:dyDescent="0.25">
      <c r="A242" t="s">
        <v>738</v>
      </c>
      <c r="B242">
        <v>398.3</v>
      </c>
    </row>
    <row r="243" spans="1:2" x14ac:dyDescent="0.25">
      <c r="A243" t="s">
        <v>739</v>
      </c>
      <c r="B243">
        <v>639.61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Standard Line Sets</vt:lpstr>
      <vt:lpstr>Coated Line Sets</vt:lpstr>
      <vt:lpstr>Ductless Mini Splits</vt:lpstr>
      <vt:lpstr>Coated Ductless Mini Splits</vt:lpstr>
      <vt:lpstr>Coated Single Lines</vt:lpstr>
      <vt:lpstr>Prices</vt:lpstr>
      <vt:lpstr>'Coated Ductless Mini Splits'!Print_Area</vt:lpstr>
      <vt:lpstr>'Coated Single Lines'!Print_Area</vt:lpstr>
      <vt:lpstr>'Ductless Mini Splits'!Print_Area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2025-04-28T14:54:42Z</dcterms:modified>
</cp:coreProperties>
</file>