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codeName="ThisWorkbook" defaultThemeVersion="124226"/>
  <xr:revisionPtr revIDLastSave="0" documentId="13_ncr:1_{FB29763C-D294-462D-9D52-A1B511B2A49B}" xr6:coauthVersionLast="47" xr6:coauthVersionMax="47" xr10:uidLastSave="{00000000-0000-0000-0000-000000000000}"/>
  <bookViews>
    <workbookView xWindow="-120" yWindow="-120" windowWidth="29040" windowHeight="15840" tabRatio="728" xr2:uid="{00000000-000D-0000-FFFF-FFFF00000000}"/>
  </bookViews>
  <sheets>
    <sheet name="Standard Line Sets" sheetId="2" r:id="rId1"/>
    <sheet name="Coated Line Sets" sheetId="4" r:id="rId2"/>
    <sheet name="Ductless Mini Splits" sheetId="1" r:id="rId3"/>
    <sheet name="Coated Ductless Mini Splits" sheetId="3" r:id="rId4"/>
    <sheet name="Coated Single Lines" sheetId="5" r:id="rId5"/>
    <sheet name="Prices" sheetId="6" state="hidden" r:id="rId6"/>
  </sheets>
  <definedNames>
    <definedName name="_xlnm.Print_Area" localSheetId="3">'Coated Ductless Mini Splits'!$A$1:$L$61</definedName>
    <definedName name="_xlnm.Print_Area" localSheetId="4">'Coated Single Lines'!$A$1:$L$62</definedName>
    <definedName name="_xlnm.Print_Area" localSheetId="2">'Ductless Mini Splits'!$A$1:$L$160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5" l="1"/>
  <c r="F32" i="5"/>
  <c r="F31" i="5"/>
  <c r="F30" i="5"/>
  <c r="F29" i="5"/>
  <c r="F28" i="5"/>
  <c r="F25" i="5"/>
  <c r="F24" i="5"/>
  <c r="F23" i="5"/>
  <c r="F22" i="5"/>
  <c r="F21" i="5"/>
  <c r="F20" i="5"/>
  <c r="F19" i="5"/>
  <c r="F18" i="5"/>
  <c r="F17" i="5"/>
  <c r="F16" i="5"/>
  <c r="F15" i="5"/>
  <c r="F14" i="5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26" i="1"/>
  <c r="F125" i="1"/>
  <c r="F124" i="1"/>
  <c r="F123" i="1"/>
  <c r="F122" i="1"/>
  <c r="F121" i="1"/>
  <c r="F120" i="1"/>
  <c r="F119" i="1"/>
  <c r="F118" i="1"/>
  <c r="F117" i="1"/>
  <c r="F116" i="1"/>
  <c r="F115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A3" i="5"/>
  <c r="A3" i="3"/>
  <c r="A3" i="1"/>
  <c r="A54" i="1" s="1"/>
  <c r="A3" i="4"/>
  <c r="H13" i="4"/>
  <c r="I13" i="4" s="1"/>
  <c r="A203" i="2"/>
  <c r="A153" i="2"/>
  <c r="A103" i="2"/>
  <c r="A53" i="2"/>
  <c r="G13" i="4" l="1"/>
  <c r="H11" i="3"/>
  <c r="I11" i="3" s="1"/>
  <c r="H14" i="5"/>
  <c r="I14" i="5" s="1"/>
  <c r="G30" i="5" l="1"/>
  <c r="G31" i="5"/>
  <c r="G33" i="5"/>
  <c r="G29" i="5"/>
  <c r="G28" i="5"/>
  <c r="G32" i="5"/>
  <c r="G15" i="3"/>
  <c r="G14" i="3"/>
  <c r="G32" i="3"/>
  <c r="G30" i="3"/>
  <c r="G28" i="3"/>
  <c r="G26" i="3"/>
  <c r="G24" i="3"/>
  <c r="G22" i="3"/>
  <c r="G20" i="3"/>
  <c r="G18" i="3"/>
  <c r="G16" i="3"/>
  <c r="G33" i="3"/>
  <c r="G31" i="3"/>
  <c r="G29" i="3"/>
  <c r="G27" i="3"/>
  <c r="G25" i="3"/>
  <c r="G23" i="3"/>
  <c r="G21" i="3"/>
  <c r="G19" i="3"/>
  <c r="G17" i="3"/>
  <c r="G24" i="5"/>
  <c r="G22" i="5"/>
  <c r="G20" i="5"/>
  <c r="G18" i="5"/>
  <c r="G16" i="5"/>
  <c r="G14" i="5"/>
  <c r="G25" i="5"/>
  <c r="H28" i="5" s="1"/>
  <c r="I28" i="5" s="1"/>
  <c r="G23" i="5"/>
  <c r="G21" i="5"/>
  <c r="G19" i="5"/>
  <c r="G17" i="5"/>
  <c r="G15" i="5"/>
  <c r="G160" i="2" l="1"/>
  <c r="H13" i="2" l="1"/>
  <c r="G18" i="4" l="1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7" i="4"/>
  <c r="G16" i="4"/>
  <c r="G15" i="4"/>
  <c r="G14" i="4"/>
  <c r="G62" i="1" l="1"/>
  <c r="H14" i="1" l="1"/>
  <c r="I14" i="1" s="1"/>
  <c r="G14" i="1" s="1"/>
  <c r="A104" i="1"/>
  <c r="G112" i="1" l="1"/>
  <c r="I13" i="2" l="1"/>
  <c r="G164" i="2" s="1"/>
  <c r="G92" i="1" l="1"/>
  <c r="G88" i="1"/>
  <c r="G84" i="1"/>
  <c r="G78" i="1"/>
  <c r="G74" i="1"/>
  <c r="G70" i="1"/>
  <c r="G41" i="1"/>
  <c r="G37" i="1"/>
  <c r="G33" i="1"/>
  <c r="G27" i="1"/>
  <c r="G23" i="1"/>
  <c r="G19" i="1"/>
  <c r="G91" i="1"/>
  <c r="G85" i="1"/>
  <c r="G81" i="1"/>
  <c r="G77" i="1"/>
  <c r="G71" i="1"/>
  <c r="G67" i="1"/>
  <c r="G40" i="1"/>
  <c r="G34" i="1"/>
  <c r="G30" i="1"/>
  <c r="G26" i="1"/>
  <c r="G20" i="1"/>
  <c r="G16" i="1"/>
  <c r="G123" i="1"/>
  <c r="G126" i="1"/>
  <c r="G125" i="1"/>
  <c r="G124" i="1"/>
  <c r="G66" i="1"/>
  <c r="G122" i="1"/>
  <c r="G120" i="1"/>
  <c r="G118" i="1"/>
  <c r="G116" i="1"/>
  <c r="G121" i="1"/>
  <c r="G119" i="1"/>
  <c r="G117" i="1"/>
  <c r="G115" i="1"/>
  <c r="G38" i="1"/>
  <c r="G35" i="1"/>
  <c r="G31" i="1"/>
  <c r="G28" i="1"/>
  <c r="G24" i="1"/>
  <c r="G21" i="1"/>
  <c r="G17" i="1"/>
  <c r="G65" i="1"/>
  <c r="G89" i="1"/>
  <c r="G86" i="1"/>
  <c r="G82" i="1"/>
  <c r="G79" i="1"/>
  <c r="G75" i="1"/>
  <c r="G72" i="1"/>
  <c r="G68" i="1"/>
  <c r="G39" i="1"/>
  <c r="G36" i="1"/>
  <c r="G32" i="1"/>
  <c r="G29" i="1"/>
  <c r="G25" i="1"/>
  <c r="G22" i="1"/>
  <c r="G18" i="1"/>
  <c r="G15" i="1"/>
  <c r="G90" i="1"/>
  <c r="G87" i="1"/>
  <c r="G83" i="1"/>
  <c r="G80" i="1"/>
  <c r="G76" i="1"/>
  <c r="G73" i="1"/>
  <c r="G69" i="1"/>
  <c r="G14" i="2"/>
  <c r="G13" i="2"/>
  <c r="G19" i="2"/>
  <c r="G17" i="2"/>
  <c r="G15" i="2"/>
  <c r="G21" i="2"/>
  <c r="G41" i="2"/>
  <c r="G39" i="2"/>
  <c r="G37" i="2"/>
  <c r="G35" i="2"/>
  <c r="G33" i="2"/>
  <c r="G31" i="2"/>
  <c r="G29" i="2"/>
  <c r="G27" i="2"/>
  <c r="G25" i="2"/>
  <c r="G23" i="2"/>
  <c r="G63" i="2"/>
  <c r="G91" i="2"/>
  <c r="G89" i="2"/>
  <c r="G87" i="2"/>
  <c r="G85" i="2"/>
  <c r="G83" i="2"/>
  <c r="G81" i="2"/>
  <c r="G79" i="2"/>
  <c r="G77" i="2"/>
  <c r="G75" i="2"/>
  <c r="G73" i="2"/>
  <c r="G71" i="2"/>
  <c r="G69" i="2"/>
  <c r="G67" i="2"/>
  <c r="G65" i="2"/>
  <c r="G113" i="2"/>
  <c r="G141" i="2"/>
  <c r="G139" i="2"/>
  <c r="G137" i="2"/>
  <c r="G135" i="2"/>
  <c r="G133" i="2"/>
  <c r="G131" i="2"/>
  <c r="G129" i="2"/>
  <c r="G127" i="2"/>
  <c r="G125" i="2"/>
  <c r="G123" i="2"/>
  <c r="G121" i="2"/>
  <c r="G119" i="2"/>
  <c r="G117" i="2"/>
  <c r="G115" i="2"/>
  <c r="G163" i="2"/>
  <c r="G183" i="2"/>
  <c r="G181" i="2"/>
  <c r="G179" i="2"/>
  <c r="G177" i="2"/>
  <c r="G175" i="2"/>
  <c r="G173" i="2"/>
  <c r="G171" i="2"/>
  <c r="G169" i="2"/>
  <c r="G167" i="2"/>
  <c r="G165" i="2"/>
  <c r="G20" i="2"/>
  <c r="G18" i="2"/>
  <c r="G16" i="2"/>
  <c r="G42" i="2"/>
  <c r="G40" i="2"/>
  <c r="G38" i="2"/>
  <c r="G36" i="2"/>
  <c r="G34" i="2"/>
  <c r="G32" i="2"/>
  <c r="G30" i="2"/>
  <c r="G28" i="2"/>
  <c r="G26" i="2"/>
  <c r="G24" i="2"/>
  <c r="G22" i="2"/>
  <c r="G92" i="2"/>
  <c r="G90" i="2"/>
  <c r="G88" i="2"/>
  <c r="G86" i="2"/>
  <c r="G84" i="2"/>
  <c r="G82" i="2"/>
  <c r="G80" i="2"/>
  <c r="G78" i="2"/>
  <c r="G76" i="2"/>
  <c r="G74" i="2"/>
  <c r="G72" i="2"/>
  <c r="G70" i="2"/>
  <c r="G68" i="2"/>
  <c r="G66" i="2"/>
  <c r="G64" i="2"/>
  <c r="G142" i="2"/>
  <c r="G140" i="2"/>
  <c r="G138" i="2"/>
  <c r="G136" i="2"/>
  <c r="G134" i="2"/>
  <c r="G132" i="2"/>
  <c r="G130" i="2"/>
  <c r="G128" i="2"/>
  <c r="G126" i="2"/>
  <c r="G124" i="2"/>
  <c r="G122" i="2"/>
  <c r="G120" i="2"/>
  <c r="G118" i="2"/>
  <c r="G116" i="2"/>
  <c r="G114" i="2"/>
  <c r="G184" i="2"/>
  <c r="G182" i="2"/>
  <c r="G180" i="2"/>
  <c r="G178" i="2"/>
  <c r="G176" i="2"/>
  <c r="G174" i="2"/>
  <c r="G172" i="2"/>
  <c r="G170" i="2"/>
  <c r="G168" i="2"/>
  <c r="G166" i="2"/>
  <c r="G60" i="2"/>
  <c r="G110" i="2" s="1"/>
</calcChain>
</file>

<file path=xl/sharedStrings.xml><?xml version="1.0" encoding="utf-8"?>
<sst xmlns="http://schemas.openxmlformats.org/spreadsheetml/2006/main" count="1600" uniqueCount="756">
  <si>
    <t>Part #</t>
  </si>
  <si>
    <t xml:space="preserve"> Product Description</t>
  </si>
  <si>
    <t>Master</t>
  </si>
  <si>
    <t>UPC CODE</t>
  </si>
  <si>
    <t>Flared With Fittings</t>
  </si>
  <si>
    <t>LL X SL X Insulation x Length</t>
  </si>
  <si>
    <t xml:space="preserve">Flared </t>
  </si>
  <si>
    <t>Carton</t>
  </si>
  <si>
    <t>Flared With</t>
  </si>
  <si>
    <t>W/ Fittings</t>
  </si>
  <si>
    <t>Fittings</t>
  </si>
  <si>
    <t>EZ-Roll™ Ductless Mini-Split Line Sets - for Air Conditioning &amp; Refrigeration Applications</t>
  </si>
  <si>
    <t>3/8" Insulation</t>
  </si>
  <si>
    <t>017119</t>
  </si>
  <si>
    <t>1/4" x 3/8" x 3/8" x 15'</t>
  </si>
  <si>
    <t>017121</t>
  </si>
  <si>
    <t>1/4" x 3/8" x 3/8" x 25'</t>
  </si>
  <si>
    <t>017123</t>
  </si>
  <si>
    <t>1/4" x 3/8" x 3/8" x 35'</t>
  </si>
  <si>
    <t>017124</t>
  </si>
  <si>
    <t>1/4" x 3/8" x 3/8" x 50'</t>
  </si>
  <si>
    <t>017129</t>
  </si>
  <si>
    <t>1/4" x 1/2" x 3/8" x 15'</t>
  </si>
  <si>
    <t>017131</t>
  </si>
  <si>
    <t>1/4" x 1/2" x 3/8" x 25'</t>
  </si>
  <si>
    <t>017133</t>
  </si>
  <si>
    <t>1/4" x 1/2" x 3/8" x 35'</t>
  </si>
  <si>
    <t>017134</t>
  </si>
  <si>
    <t>1/4" x 1/2" x 3/8" x 50'</t>
  </si>
  <si>
    <t>017139</t>
  </si>
  <si>
    <t>1/4" x 5/8" x 3/8" x 15'</t>
  </si>
  <si>
    <t>017141</t>
  </si>
  <si>
    <t>1/4" x 5/8" x 3/8" x 25'</t>
  </si>
  <si>
    <t>017143</t>
  </si>
  <si>
    <t>1/4" x 5/8" x 3/8" x 35'</t>
  </si>
  <si>
    <t>017144</t>
  </si>
  <si>
    <t>1/4" x 5/8" x 3/8" x 50'</t>
  </si>
  <si>
    <t>017149</t>
  </si>
  <si>
    <t>3/8" x 5/8" x 3/8" x 15'</t>
  </si>
  <si>
    <t>017151</t>
  </si>
  <si>
    <t>3/8" x 5/8" x 3/8" x 25'</t>
  </si>
  <si>
    <t>017153</t>
  </si>
  <si>
    <t>3/8" x 5/8" x 3/8" x 35'</t>
  </si>
  <si>
    <t>017154</t>
  </si>
  <si>
    <t>3/8" x 5/8" x 3/8" x 50'</t>
  </si>
  <si>
    <t>1/2" Insulation</t>
  </si>
  <si>
    <t>017219</t>
  </si>
  <si>
    <t>1/4" x 3/8" x 1/2" x 15'</t>
  </si>
  <si>
    <t>017221</t>
  </si>
  <si>
    <t>1/4" x 3/8" x 1/2" x 25'</t>
  </si>
  <si>
    <t>017223</t>
  </si>
  <si>
    <t>1/4" x 3/8" x 1/2" x 35'</t>
  </si>
  <si>
    <t>017224</t>
  </si>
  <si>
    <t>1/4" x 3/8" x 1/2" x 50'</t>
  </si>
  <si>
    <t>017229</t>
  </si>
  <si>
    <t>1/4" x 1/2" x 1/2" x 15'</t>
  </si>
  <si>
    <t>017231</t>
  </si>
  <si>
    <t>1/4" x 1/2" x 1/2" x 25'</t>
  </si>
  <si>
    <t>017233</t>
  </si>
  <si>
    <t>1/4" x 1/2" x 1/2" x 35'</t>
  </si>
  <si>
    <t>017234</t>
  </si>
  <si>
    <t>1/4" x 1/2" x 1/2" x 50'</t>
  </si>
  <si>
    <t>017239</t>
  </si>
  <si>
    <t>1/4" x 5/8" x 1/2" x 15'</t>
  </si>
  <si>
    <t>017241</t>
  </si>
  <si>
    <t>1/4" x 5/8" x 1/2" x 25'</t>
  </si>
  <si>
    <t>017243</t>
  </si>
  <si>
    <t>1/4" x 5/8" x 1/2" x 35'</t>
  </si>
  <si>
    <t>017244</t>
  </si>
  <si>
    <t>1/4" x 5/8" x 1/2" x 50'</t>
  </si>
  <si>
    <t>017249</t>
  </si>
  <si>
    <t>3/8" x 5/8" x 1/2" x 15'</t>
  </si>
  <si>
    <t>017251</t>
  </si>
  <si>
    <t>3/8" x 5/8" x 1/2" x 25'</t>
  </si>
  <si>
    <t>017253</t>
  </si>
  <si>
    <t>3/8" x 5/8" x 1/2" x 35'</t>
  </si>
  <si>
    <t>017254</t>
  </si>
  <si>
    <t>3/8" x 5/8" x 1/2" x 50'</t>
  </si>
  <si>
    <t>Payment / Order Terms</t>
  </si>
  <si>
    <t>• Payment Terms: 2% 30 NET 45</t>
  </si>
  <si>
    <t>• Minimum order 1 Master CTN</t>
  </si>
  <si>
    <t>• Carton/MC quantities do apply</t>
  </si>
  <si>
    <t xml:space="preserve">• UPC code provided for reference only, coils are not identified with UPC code </t>
  </si>
  <si>
    <t xml:space="preserve">• All pricing subject to change without notice </t>
  </si>
  <si>
    <t>Freight Terms</t>
  </si>
  <si>
    <t xml:space="preserve">• FOB London, Ontario </t>
  </si>
  <si>
    <t xml:space="preserve">• Orders under 10 MC - prepay and charge or collect your carrier </t>
  </si>
  <si>
    <t xml:space="preserve">1010 Clarke Rd. • London, ON  • CANADA  •  N5Y 5S6  </t>
  </si>
  <si>
    <t>PH: 1.800.891.0800   FAX: 1.800.216.7266</t>
  </si>
  <si>
    <t>www.kamcoproducts.com  or  www.glcopper.com</t>
  </si>
  <si>
    <r>
      <t xml:space="preserve">Customer Driven </t>
    </r>
    <r>
      <rPr>
        <i/>
        <sz val="10"/>
        <rFont val="Tahoma"/>
        <family val="2"/>
      </rPr>
      <t>Quality</t>
    </r>
    <r>
      <rPr>
        <sz val="10"/>
        <rFont val="Tahoma"/>
        <family val="2"/>
      </rPr>
      <t xml:space="preserve">   •   Customer Driven </t>
    </r>
    <r>
      <rPr>
        <i/>
        <sz val="10"/>
        <rFont val="Tahoma"/>
        <family val="2"/>
      </rPr>
      <t>Service</t>
    </r>
    <r>
      <rPr>
        <sz val="10"/>
        <rFont val="Tahoma"/>
        <family val="2"/>
      </rPr>
      <t xml:space="preserve">   •   Customer Driven </t>
    </r>
    <r>
      <rPr>
        <i/>
        <sz val="10"/>
        <rFont val="Tahoma"/>
        <family val="2"/>
      </rPr>
      <t>Innovation</t>
    </r>
  </si>
  <si>
    <t>the 10 pallet prepaid level)</t>
  </si>
  <si>
    <t>• Freight prepaid on 10 MC to one shipping destination (Pallets of Ductless Mini Splits can be added to achieve</t>
  </si>
  <si>
    <t>• Refrigeration Coils, coated copper, and ACR Copper Ship PPD with 10 MC line sets, full carton /</t>
  </si>
  <si>
    <t>bundle qty apply</t>
  </si>
  <si>
    <t>List Price / PC</t>
  </si>
  <si>
    <t>List</t>
  </si>
  <si>
    <t>Price</t>
  </si>
  <si>
    <t>EZ-Roll™ Line Sets - for Air Conditioning &amp; Refrigeration Applications</t>
  </si>
  <si>
    <t>015519</t>
  </si>
  <si>
    <t>3/8" x 5/8" x  3/8" x 15'</t>
  </si>
  <si>
    <t>06552415519</t>
  </si>
  <si>
    <t>015520</t>
  </si>
  <si>
    <t>3/8" x 5/8" x  3/8" x 20'</t>
  </si>
  <si>
    <t>06552415520</t>
  </si>
  <si>
    <t>015521</t>
  </si>
  <si>
    <t>3/8" x 5/8" x  3/8" x 25'</t>
  </si>
  <si>
    <t>06552415521</t>
  </si>
  <si>
    <t>015522</t>
  </si>
  <si>
    <t>3/8" x 5/8" x  3/8" x 30'</t>
  </si>
  <si>
    <t>06552415522</t>
  </si>
  <si>
    <t>015523</t>
  </si>
  <si>
    <t>3/8" x 5/8" x  3/8" x 35'</t>
  </si>
  <si>
    <t>06552415523</t>
  </si>
  <si>
    <t>015525</t>
  </si>
  <si>
    <t>3/8" x 5/8" x  3/8" x 40'</t>
  </si>
  <si>
    <t>06552415525</t>
  </si>
  <si>
    <t>06552415524</t>
  </si>
  <si>
    <t>015526</t>
  </si>
  <si>
    <t>3/8" x 5/8" x  3/8" x 45'</t>
  </si>
  <si>
    <t>06552415526</t>
  </si>
  <si>
    <t>015524</t>
  </si>
  <si>
    <t>3/8" x 5/8" x  3/8" x 50'</t>
  </si>
  <si>
    <t>015529</t>
  </si>
  <si>
    <t>3/8" x 3/4" x  3/8" x 15'</t>
  </si>
  <si>
    <t>06552415529</t>
  </si>
  <si>
    <t>015530</t>
  </si>
  <si>
    <t>3/8" x 3/4" x  3/8" x 20'</t>
  </si>
  <si>
    <t>06552415530</t>
  </si>
  <si>
    <t>015531</t>
  </si>
  <si>
    <t>3/8" x 3/4" x  3/8" x 25'</t>
  </si>
  <si>
    <t>06552415531</t>
  </si>
  <si>
    <t>015532</t>
  </si>
  <si>
    <t>3/8" x 3/4" x  3/8" x 30'</t>
  </si>
  <si>
    <t>06552415532</t>
  </si>
  <si>
    <t>015533</t>
  </si>
  <si>
    <t>3/8" x 3/4" x  3/8" x 35'</t>
  </si>
  <si>
    <t>06552415533</t>
  </si>
  <si>
    <t>015535</t>
  </si>
  <si>
    <t>3/8" x 3/4" x  3/8" x 40'</t>
  </si>
  <si>
    <t>06552415535</t>
  </si>
  <si>
    <t>015536</t>
  </si>
  <si>
    <t>3/8" x 3/4" x  3/8" x 45'</t>
  </si>
  <si>
    <t>06552415536</t>
  </si>
  <si>
    <t>015534</t>
  </si>
  <si>
    <t>3/8" x 3/4" x  3/8" x 50'</t>
  </si>
  <si>
    <t>06552415534</t>
  </si>
  <si>
    <t>015539</t>
  </si>
  <si>
    <t>3/8" x 7/8" x  3/8" x 15'</t>
  </si>
  <si>
    <t>06552415539</t>
  </si>
  <si>
    <t>015540</t>
  </si>
  <si>
    <t>3/8" x 7/8" x  3/8" x 20'</t>
  </si>
  <si>
    <t>06552415540</t>
  </si>
  <si>
    <t>015541</t>
  </si>
  <si>
    <t>3/8" x 7/8" x  3/8" x 25'</t>
  </si>
  <si>
    <t>06552415541</t>
  </si>
  <si>
    <t>015542</t>
  </si>
  <si>
    <t>3/8" x 7/8" x  3/8" x 30'</t>
  </si>
  <si>
    <t>06552415542</t>
  </si>
  <si>
    <t>015543</t>
  </si>
  <si>
    <t>3/8" x 7/8" x  3/8" x 35'</t>
  </si>
  <si>
    <t>06552415543</t>
  </si>
  <si>
    <t>015545</t>
  </si>
  <si>
    <t>3/8" x 7/8" x  3/8" x 40'</t>
  </si>
  <si>
    <t>06552415545</t>
  </si>
  <si>
    <t>015546</t>
  </si>
  <si>
    <t>3/8" x 7/8" x  3/8" x 45'</t>
  </si>
  <si>
    <t>06552415546</t>
  </si>
  <si>
    <t>015544</t>
  </si>
  <si>
    <t>3/8" x 7/8" x  3/8" x 50'</t>
  </si>
  <si>
    <t>06552415544</t>
  </si>
  <si>
    <t>015551</t>
  </si>
  <si>
    <t>3/8" x 1-1/8" x 3/8" x 25'</t>
  </si>
  <si>
    <t>3/8" x 1 1/8" x 3/8" x 25'</t>
  </si>
  <si>
    <t>06552415551</t>
  </si>
  <si>
    <t>015552</t>
  </si>
  <si>
    <t>3/8" x 1-1/8" x 3/8" x 30'</t>
  </si>
  <si>
    <t>3/8" x 1 1/8" x 3/8" x 30'</t>
  </si>
  <si>
    <t>06552415552</t>
  </si>
  <si>
    <t>015553</t>
  </si>
  <si>
    <t>3/8" x 1-1/8" x 3/8" x 35'</t>
  </si>
  <si>
    <t>3/8" x 1 1/8" x 3/8" x 35'</t>
  </si>
  <si>
    <t>06552415553</t>
  </si>
  <si>
    <t>015555</t>
  </si>
  <si>
    <t>3/8" x 1-1/8" x 3/8" x 40'</t>
  </si>
  <si>
    <t>3/8" x 1 1/8" x 3/8" x 40'</t>
  </si>
  <si>
    <t>06552415555</t>
  </si>
  <si>
    <t>015556</t>
  </si>
  <si>
    <t>3/8" x 1-1/8" x 3/8" x 45'</t>
  </si>
  <si>
    <t>3/8" x 1 1/8" x 3/8" x 45'</t>
  </si>
  <si>
    <t>06552415556</t>
  </si>
  <si>
    <t>015554</t>
  </si>
  <si>
    <t>3/8" x 1-1/8" x 3/8" x 50'</t>
  </si>
  <si>
    <t>3/8" x 1 1/8" x 3/8" x 50'</t>
  </si>
  <si>
    <t>06552415554</t>
  </si>
  <si>
    <t>015619</t>
  </si>
  <si>
    <t>3/8" x 5/8" x  1/2" x 15'</t>
  </si>
  <si>
    <t>06552415619</t>
  </si>
  <si>
    <t>015620</t>
  </si>
  <si>
    <t>3/8" x 5/8" x  1/2" x 20'</t>
  </si>
  <si>
    <t>06552415620</t>
  </si>
  <si>
    <t>015621</t>
  </si>
  <si>
    <t>3/8" x 5/8" x  1/2" x 25'</t>
  </si>
  <si>
    <t>06552415621</t>
  </si>
  <si>
    <t>015622</t>
  </si>
  <si>
    <t>3/8" x 5/8" x  1/2" x 30'</t>
  </si>
  <si>
    <t>06552415622</t>
  </si>
  <si>
    <t>015623</t>
  </si>
  <si>
    <t>3/8" x 5/8" x  1/2" x 35'</t>
  </si>
  <si>
    <t>06552415623</t>
  </si>
  <si>
    <t>015625</t>
  </si>
  <si>
    <t>3/8" x 5/8" x  1/2" x 40'</t>
  </si>
  <si>
    <t>06552415625</t>
  </si>
  <si>
    <t>015626</t>
  </si>
  <si>
    <t>3/8" x 5/8" x  1/2" x 45'</t>
  </si>
  <si>
    <t>06552415626</t>
  </si>
  <si>
    <t>015624</t>
  </si>
  <si>
    <t>3/8" x 5/8" x  1/2" x 50'</t>
  </si>
  <si>
    <t>06552415624</t>
  </si>
  <si>
    <t>015629</t>
  </si>
  <si>
    <t>3/8" x 3/4" x  1/2" x 15'</t>
  </si>
  <si>
    <t>06552415629</t>
  </si>
  <si>
    <t>015630</t>
  </si>
  <si>
    <t>3/8" x 3/4" x  1/2" x 20'</t>
  </si>
  <si>
    <t>06552415630</t>
  </si>
  <si>
    <t>015631</t>
  </si>
  <si>
    <t>3/8" x 3/4" x  1/2" x 25'</t>
  </si>
  <si>
    <t>06552415631</t>
  </si>
  <si>
    <t>015632</t>
  </si>
  <si>
    <t>3/8" x 3/4" x  1/2" x 30'</t>
  </si>
  <si>
    <t>06552415632</t>
  </si>
  <si>
    <t>015633</t>
  </si>
  <si>
    <t>3/8" x 3/4" x  1/2" x 35'</t>
  </si>
  <si>
    <t>06552415633</t>
  </si>
  <si>
    <t>015635</t>
  </si>
  <si>
    <t>3/8" x 3/4" x  1/2" x 40'</t>
  </si>
  <si>
    <t>06552415635</t>
  </si>
  <si>
    <t>015636</t>
  </si>
  <si>
    <t>3/8" x 3/4" x  1/2" x 45'</t>
  </si>
  <si>
    <t>06552415636</t>
  </si>
  <si>
    <t>015634</t>
  </si>
  <si>
    <t>3/8" x 3/4" x  1/2" x 50'</t>
  </si>
  <si>
    <t>06552415634</t>
  </si>
  <si>
    <t>015639</t>
  </si>
  <si>
    <t>3/8" x 7/8" x  1/2" x 15'</t>
  </si>
  <si>
    <t>06552415639</t>
  </si>
  <si>
    <t>015640</t>
  </si>
  <si>
    <t>3/8" x 7/8" x  1/2" x 20'</t>
  </si>
  <si>
    <t>06552415640</t>
  </si>
  <si>
    <t>015641</t>
  </si>
  <si>
    <t>3/8" x 7/8" x  1/2" x 25'</t>
  </si>
  <si>
    <t>06552415641</t>
  </si>
  <si>
    <t>015642</t>
  </si>
  <si>
    <t>3/8" x 7/8" x  1/2" x 30'</t>
  </si>
  <si>
    <t>06552415642</t>
  </si>
  <si>
    <t>015643</t>
  </si>
  <si>
    <t>3/8" x 7/8" x  1/2" x 35'</t>
  </si>
  <si>
    <t>06552415643</t>
  </si>
  <si>
    <t>015645</t>
  </si>
  <si>
    <t>3/8" x 7/8" x  1/2" x 40'</t>
  </si>
  <si>
    <t>06552415645</t>
  </si>
  <si>
    <t>015646</t>
  </si>
  <si>
    <t>3/8" x 7/8" x  1/2" x 45'</t>
  </si>
  <si>
    <t>06552415646</t>
  </si>
  <si>
    <t>015644</t>
  </si>
  <si>
    <t>3/8" x 7/8" x  1/2" x 50'</t>
  </si>
  <si>
    <t>06552415644</t>
  </si>
  <si>
    <t>015651</t>
  </si>
  <si>
    <t>3/8" x 1 1/8" x 1/2" x 25'</t>
  </si>
  <si>
    <t>06552415651</t>
  </si>
  <si>
    <t>015652</t>
  </si>
  <si>
    <t>3/8" x 1 1/8" x 1/2" x 30'</t>
  </si>
  <si>
    <t>06552415652</t>
  </si>
  <si>
    <t>015653</t>
  </si>
  <si>
    <t>3/8" x 1 1/8" x 1/2" x 35'</t>
  </si>
  <si>
    <t>06552415653</t>
  </si>
  <si>
    <t>015655</t>
  </si>
  <si>
    <t>3/8" x 1 1/8" x 1/2" x 40'</t>
  </si>
  <si>
    <t>06552415655</t>
  </si>
  <si>
    <t>015656</t>
  </si>
  <si>
    <t>3/8" x 1 1/8" x 1/2" x 45'</t>
  </si>
  <si>
    <t>06552415656</t>
  </si>
  <si>
    <t>015654</t>
  </si>
  <si>
    <t>3/8" x 1 1/8" x 1/2" x 50'</t>
  </si>
  <si>
    <t>06552415654</t>
  </si>
  <si>
    <t>3/4" Insulation</t>
  </si>
  <si>
    <t>015719</t>
  </si>
  <si>
    <t>3/8" x 5/8" x  3/4" x 15'</t>
  </si>
  <si>
    <t>06552415719</t>
  </si>
  <si>
    <t>015720</t>
  </si>
  <si>
    <t>3/8" x 5/8" x  3/4" x 20'</t>
  </si>
  <si>
    <t>06552415720</t>
  </si>
  <si>
    <t>015721</t>
  </si>
  <si>
    <t>3/8" x 5/8" x  3/4" x 25'</t>
  </si>
  <si>
    <t>06552415721</t>
  </si>
  <si>
    <t>015722</t>
  </si>
  <si>
    <t>3/8" x 5/8" x  3/4" x 30'</t>
  </si>
  <si>
    <t>06552415722</t>
  </si>
  <si>
    <t>015723</t>
  </si>
  <si>
    <t>3/8" x 5/8" x  3/4" x 35'</t>
  </si>
  <si>
    <t>06552415723</t>
  </si>
  <si>
    <t>015725</t>
  </si>
  <si>
    <t>3/8" x 5/8" x  3/4" x 40'</t>
  </si>
  <si>
    <t>06552415725</t>
  </si>
  <si>
    <t>015726</t>
  </si>
  <si>
    <t>3/8" x 5/8" x  3/4" x 45'</t>
  </si>
  <si>
    <t>06552415726</t>
  </si>
  <si>
    <t>015724</t>
  </si>
  <si>
    <t>3/8" x 5/8" x  3/4" x 50'</t>
  </si>
  <si>
    <t>06552415724</t>
  </si>
  <si>
    <t>015729</t>
  </si>
  <si>
    <t>3/8" x 3/4" x  3/4" x 15'</t>
  </si>
  <si>
    <t>06552415729</t>
  </si>
  <si>
    <t>015730</t>
  </si>
  <si>
    <t>3/8" x 3/4" x  3/4" x 20'</t>
  </si>
  <si>
    <t>06552415730</t>
  </si>
  <si>
    <t>015731</t>
  </si>
  <si>
    <t>3/8" x 3/4" x  3/4" x 25'</t>
  </si>
  <si>
    <t>06552415731</t>
  </si>
  <si>
    <t>015732</t>
  </si>
  <si>
    <t>3/8" x 3/4" x  3/4" x 30'</t>
  </si>
  <si>
    <t>06552415732</t>
  </si>
  <si>
    <t>015733</t>
  </si>
  <si>
    <t>3/8" x 3/4" x  3/4" x 35'</t>
  </si>
  <si>
    <t>06552415733</t>
  </si>
  <si>
    <t>015735</t>
  </si>
  <si>
    <t>3/8" x 3/4" x  3/4" x 40'</t>
  </si>
  <si>
    <t>06552415735</t>
  </si>
  <si>
    <t>015736</t>
  </si>
  <si>
    <t>3/8" x 3/4" x  3/4" x 45'</t>
  </si>
  <si>
    <t>06552415736</t>
  </si>
  <si>
    <t>015734</t>
  </si>
  <si>
    <t>3/8" x 3/4" x  3/4" x 50'</t>
  </si>
  <si>
    <t>06552415734</t>
  </si>
  <si>
    <t>015739</t>
  </si>
  <si>
    <t>3/8" x 7/8" x  3/4" x 15'</t>
  </si>
  <si>
    <t>06552415739</t>
  </si>
  <si>
    <t>015740</t>
  </si>
  <si>
    <t>3/8" x 7/8" x  3/4" x 20'</t>
  </si>
  <si>
    <t>06552415740</t>
  </si>
  <si>
    <t>015741</t>
  </si>
  <si>
    <t>3/8" x 7/8" x  3/4" x 25'</t>
  </si>
  <si>
    <t>06552415741</t>
  </si>
  <si>
    <t>015742</t>
  </si>
  <si>
    <t>3/8" x 7/8" x  3/4" x 30'</t>
  </si>
  <si>
    <t>06552415742</t>
  </si>
  <si>
    <t>015743</t>
  </si>
  <si>
    <t>3/8" x 7/8" x  3/4" x 35'</t>
  </si>
  <si>
    <t>06552415743</t>
  </si>
  <si>
    <t>015745</t>
  </si>
  <si>
    <t>3/8" x 7/8" x  3/4" x 40'</t>
  </si>
  <si>
    <t>06552415745</t>
  </si>
  <si>
    <t>015746</t>
  </si>
  <si>
    <t>3/8" x 7/8" x  3/4" x 45'</t>
  </si>
  <si>
    <t>06552415746</t>
  </si>
  <si>
    <t>015744</t>
  </si>
  <si>
    <t>3/8" x 7/8" x  3/4" x 50'</t>
  </si>
  <si>
    <t>06552415744</t>
  </si>
  <si>
    <t>015751</t>
  </si>
  <si>
    <t>3/8" x 1 1/8" x 3/4" x 25'</t>
  </si>
  <si>
    <t>06552415751</t>
  </si>
  <si>
    <t>015752</t>
  </si>
  <si>
    <t>3/8" x 1 1/8" x 3/4" x 30'</t>
  </si>
  <si>
    <t>06552415752</t>
  </si>
  <si>
    <t>015753</t>
  </si>
  <si>
    <t>3/8" x 1 1/8" x 3/4" x 35'</t>
  </si>
  <si>
    <t>06552415753</t>
  </si>
  <si>
    <t>015755</t>
  </si>
  <si>
    <t>3/8" x 1 1/8" x 3/4" x 40'</t>
  </si>
  <si>
    <t>06552415755</t>
  </si>
  <si>
    <t>015756</t>
  </si>
  <si>
    <t>3/8" x 1 1/8" x 3/4" x 45'</t>
  </si>
  <si>
    <t>06552415756</t>
  </si>
  <si>
    <t>015754</t>
  </si>
  <si>
    <t>3/8" x 1 1/8" x 3/4" x 50'</t>
  </si>
  <si>
    <t>06552415754</t>
  </si>
  <si>
    <t>1" Insulation</t>
  </si>
  <si>
    <t>015829</t>
  </si>
  <si>
    <t>3/8" x 3/4" x  1" x 15'</t>
  </si>
  <si>
    <t>06552415829</t>
  </si>
  <si>
    <t>015830</t>
  </si>
  <si>
    <t>3/8" x 3/4" x  1" x 20'</t>
  </si>
  <si>
    <t>06552415830</t>
  </si>
  <si>
    <t>015831</t>
  </si>
  <si>
    <t>3/8" x 3/4" x  1" x 25'</t>
  </si>
  <si>
    <t>06552415831</t>
  </si>
  <si>
    <t>015832</t>
  </si>
  <si>
    <t>3/8" x 3/4" x  1" x 30'</t>
  </si>
  <si>
    <t>06552415832</t>
  </si>
  <si>
    <t>015833</t>
  </si>
  <si>
    <t>3/8" x 3/4" x  1" x 35'</t>
  </si>
  <si>
    <t>06552415833</t>
  </si>
  <si>
    <t>015835</t>
  </si>
  <si>
    <t>3/8" x 3/4" x  1" x 40'</t>
  </si>
  <si>
    <t>06552415835</t>
  </si>
  <si>
    <t>015836</t>
  </si>
  <si>
    <t>3/8" x 3/4" x  1" x 45'</t>
  </si>
  <si>
    <t>06552415836</t>
  </si>
  <si>
    <t>015834</t>
  </si>
  <si>
    <t>3/8" x 3/4" x  1" x 50'</t>
  </si>
  <si>
    <t>015839</t>
  </si>
  <si>
    <t>3/8" x 7/8" x  1" x 15'</t>
  </si>
  <si>
    <t>06552415839</t>
  </si>
  <si>
    <t>015840</t>
  </si>
  <si>
    <t>3/8" x 7/8" x  1" x 20'</t>
  </si>
  <si>
    <t>06552415840</t>
  </si>
  <si>
    <t>015841</t>
  </si>
  <si>
    <t>3/8" x 7/8" x  1" x 25'</t>
  </si>
  <si>
    <t>06552415841</t>
  </si>
  <si>
    <t>015842</t>
  </si>
  <si>
    <t>3/8" x 7/8" x  1" x 30'</t>
  </si>
  <si>
    <t>06552415842</t>
  </si>
  <si>
    <t>015843</t>
  </si>
  <si>
    <t>3/8" x 7/8" x  1" x 35'</t>
  </si>
  <si>
    <t>06552415843</t>
  </si>
  <si>
    <t>015845</t>
  </si>
  <si>
    <t>3/8" x 7/8" x  1" x 40'</t>
  </si>
  <si>
    <t>06552415845</t>
  </si>
  <si>
    <t>015846</t>
  </si>
  <si>
    <t>3/8" x 7/8" x  1" x 45'</t>
  </si>
  <si>
    <t>06552415846</t>
  </si>
  <si>
    <t>015844</t>
  </si>
  <si>
    <t>3/8" x 7/8" x  1" x 50'</t>
  </si>
  <si>
    <t>06552415844</t>
  </si>
  <si>
    <t>015851</t>
  </si>
  <si>
    <t>3/8" x 1 1/8" x 1" x 25'</t>
  </si>
  <si>
    <t>06552415851</t>
  </si>
  <si>
    <t>015852</t>
  </si>
  <si>
    <t>3/8" x 1 1/8" x 1" x 30'</t>
  </si>
  <si>
    <t>06552415852</t>
  </si>
  <si>
    <t>015853</t>
  </si>
  <si>
    <t>3/8" x 1 1/8" x 1" x 35'</t>
  </si>
  <si>
    <t>06552415853</t>
  </si>
  <si>
    <t>015855</t>
  </si>
  <si>
    <t>3/8" x 1 1/8" x 1" x 40'</t>
  </si>
  <si>
    <t>06552415855</t>
  </si>
  <si>
    <t>015856</t>
  </si>
  <si>
    <t>3/8" x 1 1/8" x 1" x 45'</t>
  </si>
  <si>
    <t>06552415856</t>
  </si>
  <si>
    <t>015854</t>
  </si>
  <si>
    <t>3/8" x 1 1/8" x 1" x 50'</t>
  </si>
  <si>
    <t>06552415854</t>
  </si>
  <si>
    <t>• Freight prepaid on 10 MC to one shipping destination (Pallets of Ductless Mini Splits can be added to</t>
  </si>
  <si>
    <t xml:space="preserve">   achieve the 10 pallet prepaid level)</t>
  </si>
  <si>
    <t xml:space="preserve">   bundle qty apply</t>
  </si>
  <si>
    <t>Discount</t>
  </si>
  <si>
    <t>Plain End</t>
  </si>
  <si>
    <t>SL X Insulation x Length</t>
  </si>
  <si>
    <t>1/4" x 1/2" x 50'</t>
  </si>
  <si>
    <t>3/8" x 1/2" x 50'</t>
  </si>
  <si>
    <t>1/2" x 1/2" x 50'</t>
  </si>
  <si>
    <t>5/8" x 1/2" x 50'</t>
  </si>
  <si>
    <t>1/4" x 1/2" x 164'</t>
  </si>
  <si>
    <t>3/8" x 1/2" x 164'</t>
  </si>
  <si>
    <t>1/2" x 1/2" x 164'</t>
  </si>
  <si>
    <t>5/8" x 1/2" x 164'</t>
  </si>
  <si>
    <t>3/4" x 1/2" x 50'</t>
  </si>
  <si>
    <t>7/8" x 1/2" x 50'</t>
  </si>
  <si>
    <t>1/4" x 3/8" x 3/4" x 25'</t>
  </si>
  <si>
    <t>1/4" x 3/8" x 3/4" x 35'</t>
  </si>
  <si>
    <t>1/4" x 3/8" x 3/4" x 50'</t>
  </si>
  <si>
    <t>1/4" x 1/2" x 3/4" x 25'</t>
  </si>
  <si>
    <t>1/4" x 1/2" x 3/4" x 35'</t>
  </si>
  <si>
    <t>1/4" x 1/2" x 3/4" x 50'</t>
  </si>
  <si>
    <t>1/4" x 5/8" x 3/4" x 25'</t>
  </si>
  <si>
    <t>1/4" x 5/8" x 3/4" x 35'</t>
  </si>
  <si>
    <t>1/4" x 5/8" x 3/4" x 50'</t>
  </si>
  <si>
    <t>3/8" x 5/8" x 3/4" x 25'</t>
  </si>
  <si>
    <t>3/8" x 5/8" x 3/4" x 35'</t>
  </si>
  <si>
    <t>3/8" x 5/8" x 3/4" x 50'</t>
  </si>
  <si>
    <t>018221</t>
  </si>
  <si>
    <r>
      <t xml:space="preserve">• Parts numbers referenced are for </t>
    </r>
    <r>
      <rPr>
        <i/>
        <u/>
        <sz val="10"/>
        <rFont val="Tahoma"/>
        <family val="2"/>
      </rPr>
      <t>PLAIN END</t>
    </r>
  </si>
  <si>
    <t>017321</t>
  </si>
  <si>
    <t>017323</t>
  </si>
  <si>
    <t>017331</t>
  </si>
  <si>
    <t>017333</t>
  </si>
  <si>
    <t>017334</t>
  </si>
  <si>
    <t>017341</t>
  </si>
  <si>
    <t>017343</t>
  </si>
  <si>
    <t>017344</t>
  </si>
  <si>
    <t>017351</t>
  </si>
  <si>
    <t>017353</t>
  </si>
  <si>
    <t>017354</t>
  </si>
  <si>
    <t>065524173210</t>
  </si>
  <si>
    <t>065524173234</t>
  </si>
  <si>
    <t>065524172341</t>
  </si>
  <si>
    <t>065524173319</t>
  </si>
  <si>
    <t>065524173333</t>
  </si>
  <si>
    <t>065524173340</t>
  </si>
  <si>
    <t>065524173418</t>
  </si>
  <si>
    <t>065524173432</t>
  </si>
  <si>
    <t>065524173449</t>
  </si>
  <si>
    <t>065524173517</t>
  </si>
  <si>
    <t>065524173531</t>
  </si>
  <si>
    <t>065524173548</t>
  </si>
  <si>
    <t>017122</t>
  </si>
  <si>
    <t>1/4" x 3/8" x 3/8" x 30'</t>
  </si>
  <si>
    <t>1/4" x 3/8" x 3/8" x 65'</t>
  </si>
  <si>
    <t>1/4" x 3/8" x 3/8" x 100'</t>
  </si>
  <si>
    <t>017132</t>
  </si>
  <si>
    <t>1/4" x 1/2" x 3/8" x 30'</t>
  </si>
  <si>
    <t>1/4" x 1/2" x 3/8" x 65'</t>
  </si>
  <si>
    <t>1/4" x 1/2" x 3/8" x 100'</t>
  </si>
  <si>
    <t>017142</t>
  </si>
  <si>
    <t>1/4" x 5/8" x 3/8" x 30'</t>
  </si>
  <si>
    <t>1/4" x 5/8" x 3/8" x 65'</t>
  </si>
  <si>
    <t>1/4" x 5/8" x 3/8" x 100'</t>
  </si>
  <si>
    <t>017152</t>
  </si>
  <si>
    <t>3/8" x 5/8" x 3/8" x 30'</t>
  </si>
  <si>
    <t>3/8" x 5/8" x 3/8" x 65'</t>
  </si>
  <si>
    <t>3/8" x 5/8" x 3/8" x 100'</t>
  </si>
  <si>
    <t>017232</t>
  </si>
  <si>
    <t>017242</t>
  </si>
  <si>
    <t>017252</t>
  </si>
  <si>
    <t>1/4" x 3/8" x 1/2" x 30'</t>
  </si>
  <si>
    <t>1/4" x 3/8" x 1/2" x 65'</t>
  </si>
  <si>
    <t>1/4" x 3/8" x 1/2" x 100'</t>
  </si>
  <si>
    <t>1/4" x 1/2" x 1/2" x 30'</t>
  </si>
  <si>
    <t>1/4" x 1/2" x 1/2" x 65'</t>
  </si>
  <si>
    <t>1/4" x 1/2" x 1/2" x 100'</t>
  </si>
  <si>
    <t>1/4" x 5/8" x 1/2" x 30'</t>
  </si>
  <si>
    <t>1/4" x 5/8" x 1/2" x 65'</t>
  </si>
  <si>
    <t>1/4" x 5/8" x 1/2" x 100'</t>
  </si>
  <si>
    <t>3/8" x 5/8" x 1/2" x 30'</t>
  </si>
  <si>
    <t>3/8" x 5/8" x 1/2" x 65'</t>
  </si>
  <si>
    <t>3/8" x 5/8" x 1/2" x 100'</t>
  </si>
  <si>
    <t>017127</t>
  </si>
  <si>
    <t>017128</t>
  </si>
  <si>
    <t>065524171193</t>
  </si>
  <si>
    <t>065524171216</t>
  </si>
  <si>
    <t>065524171223</t>
  </si>
  <si>
    <t>065524171230</t>
  </si>
  <si>
    <t>065524171247</t>
  </si>
  <si>
    <t>065524171278</t>
  </si>
  <si>
    <t>065524171285</t>
  </si>
  <si>
    <t>017137</t>
  </si>
  <si>
    <t>017138</t>
  </si>
  <si>
    <t>017147</t>
  </si>
  <si>
    <t>017148</t>
  </si>
  <si>
    <t>017157</t>
  </si>
  <si>
    <t>017158</t>
  </si>
  <si>
    <t>065524171292</t>
  </si>
  <si>
    <t>065524171315</t>
  </si>
  <si>
    <t>065524171322</t>
  </si>
  <si>
    <t>065524171339</t>
  </si>
  <si>
    <t>065524171346</t>
  </si>
  <si>
    <t>065524171377</t>
  </si>
  <si>
    <t>065524171384</t>
  </si>
  <si>
    <t>065524171391</t>
  </si>
  <si>
    <t>065524171414</t>
  </si>
  <si>
    <t>065524171421</t>
  </si>
  <si>
    <t>065524171438</t>
  </si>
  <si>
    <t>065524171445</t>
  </si>
  <si>
    <t>065524171476</t>
  </si>
  <si>
    <t>065524171483</t>
  </si>
  <si>
    <t>065524171490</t>
  </si>
  <si>
    <t>065524171513</t>
  </si>
  <si>
    <t>065524171520</t>
  </si>
  <si>
    <t>065524171537</t>
  </si>
  <si>
    <t>065524171544</t>
  </si>
  <si>
    <t>065524171575</t>
  </si>
  <si>
    <t>065524171582</t>
  </si>
  <si>
    <t>017222</t>
  </si>
  <si>
    <t>017227</t>
  </si>
  <si>
    <t>017228</t>
  </si>
  <si>
    <t>017237</t>
  </si>
  <si>
    <t>017238</t>
  </si>
  <si>
    <t>017247</t>
  </si>
  <si>
    <t>017248</t>
  </si>
  <si>
    <t>017257</t>
  </si>
  <si>
    <t>017258</t>
  </si>
  <si>
    <t>065524172190</t>
  </si>
  <si>
    <t>065524172213</t>
  </si>
  <si>
    <t>065524177220</t>
  </si>
  <si>
    <t>065524172237</t>
  </si>
  <si>
    <t>065524172244</t>
  </si>
  <si>
    <t>065524172275</t>
  </si>
  <si>
    <t>065524172282</t>
  </si>
  <si>
    <t>065524172299</t>
  </si>
  <si>
    <t>065524172312</t>
  </si>
  <si>
    <t>065524172329</t>
  </si>
  <si>
    <t>065524172336</t>
  </si>
  <si>
    <t>065524172343</t>
  </si>
  <si>
    <t>065524172374</t>
  </si>
  <si>
    <t>065524172381</t>
  </si>
  <si>
    <t>065524172398</t>
  </si>
  <si>
    <t>065524172411</t>
  </si>
  <si>
    <t>065524172428</t>
  </si>
  <si>
    <t>065524172435</t>
  </si>
  <si>
    <t>065524172442</t>
  </si>
  <si>
    <t>065524172473</t>
  </si>
  <si>
    <t>065524172480</t>
  </si>
  <si>
    <t>065524172497</t>
  </si>
  <si>
    <t>065524172510</t>
  </si>
  <si>
    <t>065524172527</t>
  </si>
  <si>
    <t>065524172534</t>
  </si>
  <si>
    <t>065524172541</t>
  </si>
  <si>
    <t>065524172572</t>
  </si>
  <si>
    <t>065524172589</t>
  </si>
  <si>
    <t>3/4" x 1/2" x 82'</t>
  </si>
  <si>
    <t>7/8" x 1/2" x 82'</t>
  </si>
  <si>
    <t>1/2" Insulation 50', 82' &amp; 164' Lengths (single lines only, plain end)</t>
  </si>
  <si>
    <t>Great Lakes Copper, LTD. Kamco™ Division</t>
  </si>
  <si>
    <t>018222</t>
  </si>
  <si>
    <t>3/8" x 5/8" x 1/2" x 20'</t>
  </si>
  <si>
    <t>3/8" x 5/8" x 1/2" x 40'</t>
  </si>
  <si>
    <t>B38581215</t>
  </si>
  <si>
    <t>B38581220</t>
  </si>
  <si>
    <t>B38581225</t>
  </si>
  <si>
    <t>B38581230</t>
  </si>
  <si>
    <t>B38581235</t>
  </si>
  <si>
    <t>B38581240</t>
  </si>
  <si>
    <t>B38581250</t>
  </si>
  <si>
    <t>06552496401</t>
  </si>
  <si>
    <t>06552496402</t>
  </si>
  <si>
    <t>06552496403</t>
  </si>
  <si>
    <t>06552496404</t>
  </si>
  <si>
    <t>06552496405</t>
  </si>
  <si>
    <t>06552496406</t>
  </si>
  <si>
    <t>06552496408</t>
  </si>
  <si>
    <t>EZ-Roll™ Plus Black Line Sets - for Air Conditioning &amp; Refrigeration Applications</t>
  </si>
  <si>
    <t>B14381215F</t>
  </si>
  <si>
    <t>B14381225F</t>
  </si>
  <si>
    <t>B14381230F</t>
  </si>
  <si>
    <t>B14381235F</t>
  </si>
  <si>
    <t>B14381250F</t>
  </si>
  <si>
    <t>06552496000</t>
  </si>
  <si>
    <t>06552496004</t>
  </si>
  <si>
    <t>06552496006</t>
  </si>
  <si>
    <t>06552496008</t>
  </si>
  <si>
    <t>06552496014</t>
  </si>
  <si>
    <t>B14121215F</t>
  </si>
  <si>
    <t>B14121225F</t>
  </si>
  <si>
    <t>B14121230F</t>
  </si>
  <si>
    <t>B14121235F</t>
  </si>
  <si>
    <t>B14121250F</t>
  </si>
  <si>
    <t>06552496040</t>
  </si>
  <si>
    <t>06552496044</t>
  </si>
  <si>
    <t>06552496046</t>
  </si>
  <si>
    <t>06552496048</t>
  </si>
  <si>
    <t>06552496054</t>
  </si>
  <si>
    <t>B14581215F</t>
  </si>
  <si>
    <t>B14581225F</t>
  </si>
  <si>
    <t>B14581230F</t>
  </si>
  <si>
    <t>B14581235F</t>
  </si>
  <si>
    <t>B14581250F</t>
  </si>
  <si>
    <t>06552496120</t>
  </si>
  <si>
    <t>06552496124</t>
  </si>
  <si>
    <t>06552496126</t>
  </si>
  <si>
    <t>06552496128</t>
  </si>
  <si>
    <t>06552496134</t>
  </si>
  <si>
    <t>06552496160</t>
  </si>
  <si>
    <t>06552496164</t>
  </si>
  <si>
    <t>06552496166</t>
  </si>
  <si>
    <t>06552496168</t>
  </si>
  <si>
    <t>06552496174</t>
  </si>
  <si>
    <t>B38581215F</t>
  </si>
  <si>
    <t>B38581225F</t>
  </si>
  <si>
    <t>B38581230F</t>
  </si>
  <si>
    <t>B38581235F</t>
  </si>
  <si>
    <t>B38581250F</t>
  </si>
  <si>
    <t>1/2" Insulation on Liquid and Suction Line - w/ Fittings</t>
  </si>
  <si>
    <t>EZ-Roll™ PLUS BLACK Single Coated Insulated Lines - for Air Conditioning &amp; Refrigeration Applications</t>
  </si>
  <si>
    <t>EZB1450</t>
  </si>
  <si>
    <t>EZB14164</t>
  </si>
  <si>
    <t>EZB3850</t>
  </si>
  <si>
    <t>EZB38164</t>
  </si>
  <si>
    <t>EZB1250</t>
  </si>
  <si>
    <t>EZB12164</t>
  </si>
  <si>
    <t>EZB5850</t>
  </si>
  <si>
    <t>EZB58164</t>
  </si>
  <si>
    <t>EZB3450</t>
  </si>
  <si>
    <t>EZB3482</t>
  </si>
  <si>
    <t>EZB7850</t>
  </si>
  <si>
    <t>EZB7882</t>
  </si>
  <si>
    <t>06552496304</t>
  </si>
  <si>
    <t>06552496309</t>
  </si>
  <si>
    <t>06552496314</t>
  </si>
  <si>
    <t>06552496319</t>
  </si>
  <si>
    <t>06552496324</t>
  </si>
  <si>
    <t>06552496329</t>
  </si>
  <si>
    <t>06552496334</t>
  </si>
  <si>
    <t>06552496339</t>
  </si>
  <si>
    <t>06552496344</t>
  </si>
  <si>
    <t>06552496347</t>
  </si>
  <si>
    <t>06552496354</t>
  </si>
  <si>
    <t>06552496357</t>
  </si>
  <si>
    <t>B38341215</t>
  </si>
  <si>
    <t>B38341220</t>
  </si>
  <si>
    <t>B38341225</t>
  </si>
  <si>
    <t>B38341230</t>
  </si>
  <si>
    <t>B38341235</t>
  </si>
  <si>
    <t>B38341240</t>
  </si>
  <si>
    <t>B38341250</t>
  </si>
  <si>
    <t>B38781215</t>
  </si>
  <si>
    <t>B38781220</t>
  </si>
  <si>
    <t>B38781225</t>
  </si>
  <si>
    <t>B38781230</t>
  </si>
  <si>
    <t>B38781235</t>
  </si>
  <si>
    <t>B38781240</t>
  </si>
  <si>
    <t>B38781250</t>
  </si>
  <si>
    <t>06552496461</t>
  </si>
  <si>
    <t>06552496462</t>
  </si>
  <si>
    <t>06552496463</t>
  </si>
  <si>
    <t>06552496464</t>
  </si>
  <si>
    <t>06552496465</t>
  </si>
  <si>
    <t>06552496466</t>
  </si>
  <si>
    <t>06552496468</t>
  </si>
  <si>
    <t>06552496481</t>
  </si>
  <si>
    <t>06552496482</t>
  </si>
  <si>
    <t>06552496483</t>
  </si>
  <si>
    <t>06552496484</t>
  </si>
  <si>
    <t>06552496485</t>
  </si>
  <si>
    <t>06552496486</t>
  </si>
  <si>
    <t>06552496488</t>
  </si>
  <si>
    <t>• To specify bends on purchases, replace the forth digit in the part number with a '1'</t>
  </si>
  <si>
    <t>• Custom lengths available upon request (minimums apply)</t>
  </si>
  <si>
    <t>• 3/4" wall available upon request</t>
  </si>
  <si>
    <t>017324</t>
  </si>
  <si>
    <t>06552499330</t>
  </si>
  <si>
    <t>06552499332</t>
  </si>
  <si>
    <t>06552499334</t>
  </si>
  <si>
    <t>06552499336</t>
  </si>
  <si>
    <t>06552499338</t>
  </si>
  <si>
    <t>06552499340</t>
  </si>
  <si>
    <t>1/4" x 3/4" x 50'</t>
  </si>
  <si>
    <t>3/8" x 3/4" x 50'</t>
  </si>
  <si>
    <t>5/8" x 3/4" x 50'</t>
  </si>
  <si>
    <t>3/4" x 3/4" x 50'</t>
  </si>
  <si>
    <t>7/8" x 3/4" x 50'</t>
  </si>
  <si>
    <t>1/2" x 3/4" x 50'</t>
  </si>
  <si>
    <t>34EZB1450</t>
  </si>
  <si>
    <t>34EZB14164</t>
  </si>
  <si>
    <t>34EZB3850</t>
  </si>
  <si>
    <t>34EZB38164</t>
  </si>
  <si>
    <t>34EZB1250</t>
  </si>
  <si>
    <t>34EZB12164</t>
  </si>
  <si>
    <t>34EZB5850</t>
  </si>
  <si>
    <t>34EZB58164</t>
  </si>
  <si>
    <t>34EZB3450</t>
  </si>
  <si>
    <t>34EZB7850</t>
  </si>
  <si>
    <t>LL SL X Insulation x Length</t>
  </si>
  <si>
    <t>Factory Assembled Canada EZ-Roll™ Line Sets 2021 Wholesale Price Sheet   Page 1/5</t>
  </si>
  <si>
    <t>Factory Assembled Canada EZ-Roll™ Line Sets 2021 Wholesale Price Sheet   Page 2/5</t>
  </si>
  <si>
    <t>Factory Assembled Canada EZ-Roll™ Line Sets 2021 Wholesale Price Sheet   Page 3/5</t>
  </si>
  <si>
    <t>Factory Assembled Canada EZ-Roll™ Line Sets 2021 Wholesale Price Sheet   Page 4/5</t>
  </si>
  <si>
    <t>Factory Assembled Canada EZ-Roll™ Line Sets 2021 Wholesale Price Sheet   Page 5/5</t>
  </si>
  <si>
    <t>Factory Assembled Canada EZ-Roll™ Plus Black 2021 Wholesale Price Sheet    Page 2/5</t>
  </si>
  <si>
    <t xml:space="preserve">     Factory Assembled Canada EZ-Roll™ Ductless Line Sets 2021 Wholesale Price Sheet      Page 1/3</t>
  </si>
  <si>
    <t xml:space="preserve">     Factory Assembled Canada EZ-Roll™ Ductless Line Sets 2021 Wholesale Price Sheet      Page 2/3</t>
  </si>
  <si>
    <t xml:space="preserve">     Factory Assembled Canada EZ-Roll™ Ductless Line Sets 2021 Wholesale Price Sheet      Page 3/3</t>
  </si>
  <si>
    <t>Factory Assembled EZ-Roll™ PLUS Black Coated Insulated Lines 2021 Wholesale Price Sheet</t>
  </si>
  <si>
    <t>Factory Assembled EZ-Roll™ BLACK Coated Insulated Lines 2021 Wholesale Price Sheet</t>
  </si>
  <si>
    <t>3/4" Insulation 50' Lengths (single lines only, plain end)</t>
  </si>
  <si>
    <t># CL221</t>
  </si>
  <si>
    <t>Effective January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</si>
</sst>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&quot;$&quot;* #,##0.0000_-;\-&quot;$&quot;* #,##0.0000_-;_-&quot;$&quot;* &quot;-&quot;??_-;_-@_-"/>
    <numFmt numFmtId="166" formatCode="#,##0.0000"/>
    <numFmt numFmtId="167" formatCode="_-* #,##0.000_-;\-* #,##0.000_-;_-* &quot;-&quot;??_-;_-@_-"/>
    <numFmt numFmtId="168" formatCode="0.0000%"/>
    <numFmt numFmtId="169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i/>
      <sz val="10"/>
      <name val="Tahoma"/>
      <family val="2"/>
    </font>
    <font>
      <b/>
      <sz val="13.5"/>
      <color theme="0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i/>
      <u/>
      <sz val="10"/>
      <name val="Tahoma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theme="1"/>
      </right>
      <top/>
      <bottom style="thin">
        <color auto="1"/>
      </bottom>
      <diagonal/>
    </border>
    <border>
      <left style="medium">
        <color theme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/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theme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4">
    <xf numFmtId="0" fontId="0" fillId="0" borderId="0" xfId="0"/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4" fontId="0" fillId="6" borderId="16" xfId="1" applyFont="1" applyFill="1" applyBorder="1"/>
    <xf numFmtId="0" fontId="0" fillId="3" borderId="20" xfId="0" applyFill="1" applyBorder="1" applyAlignment="1">
      <alignment horizontal="center" vertical="center"/>
    </xf>
    <xf numFmtId="44" fontId="0" fillId="3" borderId="22" xfId="1" applyFont="1" applyFill="1" applyBorder="1"/>
    <xf numFmtId="44" fontId="0" fillId="6" borderId="22" xfId="1" applyFont="1" applyFill="1" applyBorder="1"/>
    <xf numFmtId="0" fontId="0" fillId="3" borderId="22" xfId="0" applyFill="1" applyBorder="1" applyAlignment="1">
      <alignment horizontal="center" vertical="center"/>
    </xf>
    <xf numFmtId="44" fontId="0" fillId="3" borderId="16" xfId="1" applyFont="1" applyFill="1" applyBorder="1"/>
    <xf numFmtId="44" fontId="0" fillId="3" borderId="20" xfId="1" applyFont="1" applyFill="1" applyBorder="1"/>
    <xf numFmtId="44" fontId="0" fillId="6" borderId="25" xfId="1" applyFont="1" applyFill="1" applyBorder="1"/>
    <xf numFmtId="44" fontId="0" fillId="3" borderId="25" xfId="1" applyFont="1" applyFill="1" applyBorder="1"/>
    <xf numFmtId="0" fontId="0" fillId="3" borderId="25" xfId="0" applyFill="1" applyBorder="1" applyAlignment="1">
      <alignment horizontal="center" vertical="center"/>
    </xf>
    <xf numFmtId="0" fontId="0" fillId="3" borderId="0" xfId="0" applyFill="1"/>
    <xf numFmtId="0" fontId="5" fillId="0" borderId="0" xfId="0" applyFont="1" applyProtection="1">
      <protection locked="0"/>
    </xf>
    <xf numFmtId="0" fontId="4" fillId="7" borderId="0" xfId="0" applyFont="1" applyFill="1" applyProtection="1">
      <protection locked="0"/>
    </xf>
    <xf numFmtId="0" fontId="6" fillId="7" borderId="0" xfId="0" applyFont="1" applyFill="1" applyProtection="1">
      <protection locked="0"/>
    </xf>
    <xf numFmtId="0" fontId="5" fillId="8" borderId="28" xfId="0" applyFont="1" applyFill="1" applyBorder="1" applyProtection="1">
      <protection locked="0"/>
    </xf>
    <xf numFmtId="0" fontId="4" fillId="8" borderId="30" xfId="0" applyFont="1" applyFill="1" applyBorder="1" applyProtection="1">
      <protection locked="0"/>
    </xf>
    <xf numFmtId="0" fontId="5" fillId="7" borderId="0" xfId="0" applyFont="1" applyFill="1" applyProtection="1">
      <protection locked="0"/>
    </xf>
    <xf numFmtId="0" fontId="0" fillId="0" borderId="5" xfId="0" applyBorder="1"/>
    <xf numFmtId="0" fontId="4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4" fontId="0" fillId="6" borderId="16" xfId="1" applyFont="1" applyFill="1" applyBorder="1" applyAlignment="1">
      <alignment horizontal="center"/>
    </xf>
    <xf numFmtId="44" fontId="0" fillId="6" borderId="20" xfId="1" applyFont="1" applyFill="1" applyBorder="1"/>
    <xf numFmtId="0" fontId="0" fillId="3" borderId="0" xfId="0" quotePrefix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44" fontId="0" fillId="3" borderId="48" xfId="1" applyFont="1" applyFill="1" applyBorder="1"/>
    <xf numFmtId="44" fontId="0" fillId="6" borderId="48" xfId="1" applyFont="1" applyFill="1" applyBorder="1"/>
    <xf numFmtId="0" fontId="0" fillId="3" borderId="48" xfId="0" applyFill="1" applyBorder="1" applyAlignment="1">
      <alignment horizontal="center" vertical="center"/>
    </xf>
    <xf numFmtId="165" fontId="0" fillId="3" borderId="0" xfId="1" applyNumberFormat="1" applyFont="1" applyFill="1"/>
    <xf numFmtId="165" fontId="0" fillId="0" borderId="0" xfId="1" applyNumberFormat="1" applyFont="1"/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Protection="1">
      <protection locked="0"/>
    </xf>
    <xf numFmtId="44" fontId="0" fillId="3" borderId="55" xfId="1" applyFont="1" applyFill="1" applyBorder="1"/>
    <xf numFmtId="44" fontId="0" fillId="6" borderId="55" xfId="1" applyFont="1" applyFill="1" applyBorder="1"/>
    <xf numFmtId="0" fontId="0" fillId="3" borderId="55" xfId="0" applyFill="1" applyBorder="1" applyAlignment="1">
      <alignment horizontal="center" vertical="center"/>
    </xf>
    <xf numFmtId="44" fontId="0" fillId="6" borderId="17" xfId="1" applyFont="1" applyFill="1" applyBorder="1"/>
    <xf numFmtId="164" fontId="2" fillId="4" borderId="12" xfId="0" applyNumberFormat="1" applyFont="1" applyFill="1" applyBorder="1" applyAlignment="1" applyProtection="1">
      <alignment horizontal="center" vertical="center"/>
      <protection locked="0"/>
    </xf>
    <xf numFmtId="10" fontId="2" fillId="4" borderId="10" xfId="4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43" fontId="0" fillId="6" borderId="16" xfId="3" applyFont="1" applyFill="1" applyBorder="1" applyAlignment="1">
      <alignment horizontal="center"/>
    </xf>
    <xf numFmtId="44" fontId="0" fillId="6" borderId="22" xfId="1" applyFont="1" applyFill="1" applyBorder="1" applyAlignment="1">
      <alignment horizontal="center"/>
    </xf>
    <xf numFmtId="44" fontId="0" fillId="6" borderId="25" xfId="1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10" fontId="2" fillId="4" borderId="61" xfId="4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62" xfId="0" applyFont="1" applyBorder="1" applyAlignment="1" applyProtection="1">
      <alignment horizontal="center"/>
      <protection locked="0"/>
    </xf>
    <xf numFmtId="44" fontId="0" fillId="3" borderId="22" xfId="1" applyFont="1" applyFill="1" applyBorder="1" applyAlignment="1">
      <alignment horizontal="right" indent="1"/>
    </xf>
    <xf numFmtId="44" fontId="0" fillId="3" borderId="20" xfId="1" applyFont="1" applyFill="1" applyBorder="1" applyAlignment="1">
      <alignment horizontal="right" indent="1"/>
    </xf>
    <xf numFmtId="44" fontId="0" fillId="3" borderId="17" xfId="1" applyFont="1" applyFill="1" applyBorder="1" applyAlignment="1">
      <alignment horizontal="right" indent="1"/>
    </xf>
    <xf numFmtId="0" fontId="10" fillId="3" borderId="40" xfId="0" applyFont="1" applyFill="1" applyBorder="1"/>
    <xf numFmtId="44" fontId="0" fillId="3" borderId="0" xfId="1" applyFont="1" applyFill="1"/>
    <xf numFmtId="0" fontId="10" fillId="3" borderId="62" xfId="0" applyFont="1" applyFill="1" applyBorder="1"/>
    <xf numFmtId="0" fontId="5" fillId="5" borderId="66" xfId="0" applyFont="1" applyFill="1" applyBorder="1" applyProtection="1">
      <protection locked="0"/>
    </xf>
    <xf numFmtId="0" fontId="5" fillId="5" borderId="67" xfId="0" applyFont="1" applyFill="1" applyBorder="1" applyProtection="1">
      <protection locked="0"/>
    </xf>
    <xf numFmtId="0" fontId="0" fillId="5" borderId="68" xfId="0" applyFill="1" applyBorder="1"/>
    <xf numFmtId="44" fontId="1" fillId="3" borderId="22" xfId="1" applyFill="1" applyBorder="1" applyAlignment="1">
      <alignment horizontal="right" indent="1"/>
    </xf>
    <xf numFmtId="44" fontId="1" fillId="3" borderId="16" xfId="1" applyFill="1" applyBorder="1" applyAlignment="1">
      <alignment horizontal="right" indent="1"/>
    </xf>
    <xf numFmtId="44" fontId="1" fillId="3" borderId="20" xfId="1" applyFill="1" applyBorder="1" applyAlignment="1">
      <alignment horizontal="right" indent="1"/>
    </xf>
    <xf numFmtId="44" fontId="1" fillId="3" borderId="16" xfId="1" applyFill="1" applyBorder="1"/>
    <xf numFmtId="44" fontId="1" fillId="3" borderId="20" xfId="1" applyFill="1" applyBorder="1"/>
    <xf numFmtId="44" fontId="1" fillId="3" borderId="22" xfId="1" applyFill="1" applyBorder="1"/>
    <xf numFmtId="44" fontId="11" fillId="0" borderId="20" xfId="1" applyFont="1" applyBorder="1" applyAlignment="1">
      <alignment horizontal="center"/>
    </xf>
    <xf numFmtId="44" fontId="11" fillId="0" borderId="22" xfId="1" applyFont="1" applyBorder="1" applyAlignment="1">
      <alignment horizontal="center"/>
    </xf>
    <xf numFmtId="44" fontId="1" fillId="3" borderId="16" xfId="1" applyFill="1" applyBorder="1" applyAlignment="1">
      <alignment horizontal="right"/>
    </xf>
    <xf numFmtId="0" fontId="0" fillId="3" borderId="3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12" fillId="7" borderId="0" xfId="0" applyFont="1" applyFill="1" applyAlignment="1" applyProtection="1">
      <alignment horizontal="right"/>
      <protection locked="0"/>
    </xf>
    <xf numFmtId="0" fontId="2" fillId="3" borderId="6" xfId="0" applyFont="1" applyFill="1" applyBorder="1" applyAlignment="1">
      <alignment horizontal="center" vertical="center"/>
    </xf>
    <xf numFmtId="44" fontId="0" fillId="6" borderId="0" xfId="1" applyFont="1" applyFill="1"/>
    <xf numFmtId="44" fontId="0" fillId="3" borderId="0" xfId="1" applyFont="1" applyFill="1" applyAlignment="1">
      <alignment horizontal="right" indent="1"/>
    </xf>
    <xf numFmtId="44" fontId="0" fillId="6" borderId="2" xfId="1" applyFont="1" applyFill="1" applyBorder="1"/>
    <xf numFmtId="166" fontId="4" fillId="10" borderId="2" xfId="0" applyNumberFormat="1" applyFont="1" applyFill="1" applyBorder="1" applyAlignment="1">
      <alignment horizontal="center"/>
    </xf>
    <xf numFmtId="44" fontId="0" fillId="6" borderId="5" xfId="1" applyFont="1" applyFill="1" applyBorder="1"/>
    <xf numFmtId="44" fontId="0" fillId="3" borderId="10" xfId="1" applyFont="1" applyFill="1" applyBorder="1" applyAlignment="1">
      <alignment horizontal="right" indent="1"/>
    </xf>
    <xf numFmtId="44" fontId="0" fillId="3" borderId="13" xfId="1" applyFont="1" applyFill="1" applyBorder="1" applyAlignment="1">
      <alignment horizontal="right" indent="1"/>
    </xf>
    <xf numFmtId="44" fontId="0" fillId="3" borderId="14" xfId="1" applyFont="1" applyFill="1" applyBorder="1" applyAlignment="1">
      <alignment horizontal="right" indent="1"/>
    </xf>
    <xf numFmtId="44" fontId="0" fillId="3" borderId="10" xfId="1" applyFont="1" applyFill="1" applyBorder="1"/>
    <xf numFmtId="44" fontId="0" fillId="3" borderId="13" xfId="1" applyFont="1" applyFill="1" applyBorder="1"/>
    <xf numFmtId="44" fontId="0" fillId="6" borderId="10" xfId="1" applyFont="1" applyFill="1" applyBorder="1"/>
    <xf numFmtId="44" fontId="0" fillId="6" borderId="13" xfId="1" applyFont="1" applyFill="1" applyBorder="1"/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64" fontId="2" fillId="4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38" xfId="0" applyFill="1" applyBorder="1" applyAlignment="1">
      <alignment horizontal="center"/>
    </xf>
    <xf numFmtId="167" fontId="0" fillId="6" borderId="2" xfId="3" applyNumberFormat="1" applyFont="1" applyFill="1" applyBorder="1"/>
    <xf numFmtId="44" fontId="0" fillId="0" borderId="4" xfId="1" applyFont="1" applyBorder="1"/>
    <xf numFmtId="44" fontId="1" fillId="3" borderId="17" xfId="1" applyFill="1" applyBorder="1" applyAlignment="1">
      <alignment horizontal="right" indent="1"/>
    </xf>
    <xf numFmtId="0" fontId="0" fillId="3" borderId="64" xfId="0" applyFill="1" applyBorder="1" applyAlignment="1">
      <alignment horizontal="center" vertical="center"/>
    </xf>
    <xf numFmtId="44" fontId="1" fillId="3" borderId="25" xfId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0" fillId="3" borderId="53" xfId="0" applyFill="1" applyBorder="1" applyAlignment="1">
      <alignment horizontal="center"/>
    </xf>
    <xf numFmtId="44" fontId="0" fillId="3" borderId="1" xfId="1" applyFont="1" applyFill="1" applyBorder="1"/>
    <xf numFmtId="44" fontId="0" fillId="3" borderId="11" xfId="1" applyFont="1" applyFill="1" applyBorder="1"/>
    <xf numFmtId="44" fontId="0" fillId="0" borderId="11" xfId="1" applyFont="1" applyBorder="1"/>
    <xf numFmtId="44" fontId="0" fillId="3" borderId="11" xfId="1" applyFont="1" applyFill="1" applyBorder="1" applyAlignment="1">
      <alignment horizontal="right" indent="1"/>
    </xf>
    <xf numFmtId="44" fontId="0" fillId="6" borderId="14" xfId="1" applyFont="1" applyFill="1" applyBorder="1"/>
    <xf numFmtId="164" fontId="11" fillId="0" borderId="2" xfId="0" applyNumberFormat="1" applyFont="1" applyBorder="1" applyAlignment="1" applyProtection="1">
      <alignment horizontal="center"/>
      <protection locked="0"/>
    </xf>
    <xf numFmtId="44" fontId="11" fillId="3" borderId="22" xfId="1" applyFont="1" applyFill="1" applyBorder="1" applyAlignment="1">
      <alignment horizontal="center"/>
    </xf>
    <xf numFmtId="0" fontId="11" fillId="0" borderId="5" xfId="0" applyFont="1" applyBorder="1" applyAlignment="1" applyProtection="1">
      <alignment horizontal="center"/>
      <protection locked="0"/>
    </xf>
    <xf numFmtId="44" fontId="11" fillId="3" borderId="20" xfId="1" applyFont="1" applyFill="1" applyBorder="1" applyAlignment="1">
      <alignment horizontal="center"/>
    </xf>
    <xf numFmtId="44" fontId="11" fillId="3" borderId="25" xfId="1" applyFont="1" applyFill="1" applyBorder="1" applyAlignment="1">
      <alignment horizontal="center"/>
    </xf>
    <xf numFmtId="0" fontId="0" fillId="3" borderId="64" xfId="0" quotePrefix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3" borderId="35" xfId="0" quotePrefix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44" fontId="0" fillId="3" borderId="0" xfId="1" applyFont="1" applyFill="1" applyAlignment="1">
      <alignment horizontal="center"/>
    </xf>
    <xf numFmtId="0" fontId="0" fillId="3" borderId="2" xfId="0" quotePrefix="1" applyFill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/>
    <xf numFmtId="10" fontId="0" fillId="6" borderId="16" xfId="3" applyNumberFormat="1" applyFont="1" applyFill="1" applyBorder="1" applyAlignment="1">
      <alignment horizontal="center"/>
    </xf>
    <xf numFmtId="0" fontId="11" fillId="3" borderId="62" xfId="0" applyFont="1" applyFill="1" applyBorder="1" applyAlignment="1" applyProtection="1">
      <alignment horizontal="center"/>
      <protection locked="0"/>
    </xf>
    <xf numFmtId="44" fontId="0" fillId="3" borderId="22" xfId="0" applyNumberFormat="1" applyFill="1" applyBorder="1"/>
    <xf numFmtId="44" fontId="0" fillId="3" borderId="16" xfId="0" applyNumberFormat="1" applyFill="1" applyBorder="1"/>
    <xf numFmtId="44" fontId="0" fillId="3" borderId="20" xfId="0" applyNumberFormat="1" applyFill="1" applyBorder="1"/>
    <xf numFmtId="44" fontId="0" fillId="3" borderId="17" xfId="0" applyNumberFormat="1" applyFill="1" applyBorder="1"/>
    <xf numFmtId="44" fontId="0" fillId="6" borderId="17" xfId="1" applyFont="1" applyFill="1" applyBorder="1" applyAlignment="1">
      <alignment horizontal="center"/>
    </xf>
    <xf numFmtId="10" fontId="0" fillId="6" borderId="17" xfId="1" applyNumberFormat="1" applyFont="1" applyFill="1" applyBorder="1"/>
    <xf numFmtId="0" fontId="0" fillId="3" borderId="17" xfId="0" applyFill="1" applyBorder="1" applyAlignment="1">
      <alignment horizontal="center" vertical="center"/>
    </xf>
    <xf numFmtId="44" fontId="0" fillId="3" borderId="25" xfId="0" applyNumberFormat="1" applyFill="1" applyBorder="1"/>
    <xf numFmtId="168" fontId="14" fillId="0" borderId="5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vertical="center"/>
    </xf>
    <xf numFmtId="44" fontId="0" fillId="6" borderId="42" xfId="1" applyFont="1" applyFill="1" applyBorder="1"/>
    <xf numFmtId="44" fontId="0" fillId="6" borderId="59" xfId="1" applyFont="1" applyFill="1" applyBorder="1"/>
    <xf numFmtId="44" fontId="0" fillId="6" borderId="38" xfId="1" applyFont="1" applyFill="1" applyBorder="1"/>
    <xf numFmtId="0" fontId="11" fillId="7" borderId="53" xfId="0" applyFont="1" applyFill="1" applyBorder="1" applyAlignment="1" applyProtection="1">
      <alignment horizontal="center"/>
      <protection locked="0"/>
    </xf>
    <xf numFmtId="44" fontId="0" fillId="3" borderId="0" xfId="0" applyNumberFormat="1" applyFill="1"/>
    <xf numFmtId="0" fontId="0" fillId="3" borderId="16" xfId="0" quotePrefix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center" vertical="center"/>
    </xf>
    <xf numFmtId="0" fontId="11" fillId="7" borderId="4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3" borderId="22" xfId="0" quotePrefix="1" applyFill="1" applyBorder="1" applyAlignment="1">
      <alignment horizontal="center" vertical="center"/>
    </xf>
    <xf numFmtId="0" fontId="11" fillId="7" borderId="38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11" fillId="3" borderId="59" xfId="0" applyFont="1" applyFill="1" applyBorder="1" applyAlignment="1">
      <alignment horizontal="center" vertical="center"/>
    </xf>
    <xf numFmtId="0" fontId="11" fillId="3" borderId="42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169" fontId="0" fillId="6" borderId="17" xfId="1" applyNumberFormat="1" applyFont="1" applyFill="1" applyBorder="1"/>
    <xf numFmtId="0" fontId="0" fillId="3" borderId="0" xfId="0" quotePrefix="1" applyFill="1"/>
    <xf numFmtId="0" fontId="11" fillId="3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3" borderId="38" xfId="0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11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4" fontId="11" fillId="3" borderId="71" xfId="1" applyFont="1" applyFill="1" applyBorder="1" applyAlignment="1">
      <alignment horizontal="center"/>
    </xf>
    <xf numFmtId="44" fontId="0" fillId="6" borderId="71" xfId="1" applyFont="1" applyFill="1" applyBorder="1"/>
    <xf numFmtId="0" fontId="11" fillId="0" borderId="71" xfId="0" applyFont="1" applyBorder="1" applyAlignment="1" applyProtection="1">
      <alignment horizontal="center"/>
      <protection locked="0"/>
    </xf>
    <xf numFmtId="0" fontId="11" fillId="3" borderId="71" xfId="0" applyFont="1" applyFill="1" applyBorder="1" applyAlignment="1">
      <alignment horizontal="center" vertical="center"/>
    </xf>
    <xf numFmtId="0" fontId="4" fillId="8" borderId="31" xfId="0" applyFont="1" applyFill="1" applyBorder="1" applyAlignment="1" applyProtection="1">
      <alignment horizontal="center"/>
      <protection locked="0"/>
    </xf>
    <xf numFmtId="0" fontId="4" fillId="8" borderId="32" xfId="0" applyFont="1" applyFill="1" applyBorder="1" applyAlignment="1" applyProtection="1">
      <alignment horizontal="center"/>
      <protection locked="0"/>
    </xf>
    <xf numFmtId="0" fontId="4" fillId="8" borderId="33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2" xfId="0" applyFill="1" applyBorder="1" applyAlignment="1">
      <alignment horizontal="center"/>
    </xf>
    <xf numFmtId="0" fontId="5" fillId="8" borderId="28" xfId="0" applyFont="1" applyFill="1" applyBorder="1" applyAlignment="1" applyProtection="1">
      <alignment horizontal="center"/>
      <protection locked="0"/>
    </xf>
    <xf numFmtId="0" fontId="5" fillId="8" borderId="29" xfId="0" applyFont="1" applyFill="1" applyBorder="1" applyAlignment="1" applyProtection="1">
      <alignment horizontal="center"/>
      <protection locked="0"/>
    </xf>
    <xf numFmtId="0" fontId="5" fillId="8" borderId="30" xfId="0" applyFont="1" applyFill="1" applyBorder="1" applyAlignment="1" applyProtection="1">
      <alignment horizontal="center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15" xfId="0" quotePrefix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6" xfId="0" quotePrefix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26" xfId="0" quotePrefix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0" fillId="3" borderId="25" xfId="0" quotePrefix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3" borderId="43" xfId="0" quotePrefix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21" xfId="0" quotePrefix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22" xfId="0" quotePrefix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52" xfId="0" quotePrefix="1" applyFill="1" applyBorder="1" applyAlignment="1">
      <alignment horizontal="center" vertical="center"/>
    </xf>
    <xf numFmtId="0" fontId="0" fillId="3" borderId="45" xfId="0" quotePrefix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/>
    </xf>
    <xf numFmtId="0" fontId="0" fillId="3" borderId="20" xfId="0" quotePrefix="1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54" xfId="0" quotePrefix="1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/>
    </xf>
    <xf numFmtId="0" fontId="0" fillId="3" borderId="55" xfId="0" quotePrefix="1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47" xfId="0" quotePrefix="1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/>
    </xf>
    <xf numFmtId="0" fontId="0" fillId="3" borderId="48" xfId="0" quotePrefix="1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9" xfId="0" quotePrefix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0" fillId="3" borderId="11" xfId="0" quotePrefix="1" applyFill="1" applyBorder="1" applyAlignment="1">
      <alignment horizontal="center" vertical="center"/>
    </xf>
    <xf numFmtId="0" fontId="0" fillId="3" borderId="42" xfId="0" quotePrefix="1" applyFill="1" applyBorder="1" applyAlignment="1">
      <alignment horizontal="center" vertical="center"/>
    </xf>
    <xf numFmtId="0" fontId="0" fillId="3" borderId="4" xfId="0" quotePrefix="1" applyFill="1" applyBorder="1" applyAlignment="1">
      <alignment horizontal="center" vertical="center"/>
    </xf>
    <xf numFmtId="0" fontId="0" fillId="3" borderId="53" xfId="0" quotePrefix="1" applyFill="1" applyBorder="1" applyAlignment="1">
      <alignment horizontal="center" vertical="center"/>
    </xf>
    <xf numFmtId="0" fontId="0" fillId="3" borderId="37" xfId="0" quotePrefix="1" applyFill="1" applyBorder="1" applyAlignment="1">
      <alignment horizontal="center" vertical="center"/>
    </xf>
    <xf numFmtId="0" fontId="0" fillId="3" borderId="38" xfId="0" quotePrefix="1" applyFill="1" applyBorder="1" applyAlignment="1">
      <alignment horizontal="center" vertical="center"/>
    </xf>
    <xf numFmtId="0" fontId="0" fillId="3" borderId="36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quotePrefix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36" xfId="0" quotePrefix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0" fillId="3" borderId="35" xfId="0" quotePrefix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5" fillId="3" borderId="36" xfId="0" quotePrefix="1" applyFont="1" applyFill="1" applyBorder="1" applyAlignment="1">
      <alignment horizontal="center"/>
    </xf>
    <xf numFmtId="0" fontId="15" fillId="3" borderId="12" xfId="0" quotePrefix="1" applyFont="1" applyFill="1" applyBorder="1" applyAlignment="1">
      <alignment horizontal="center"/>
    </xf>
    <xf numFmtId="0" fontId="15" fillId="3" borderId="57" xfId="0" quotePrefix="1" applyFont="1" applyFill="1" applyBorder="1" applyAlignment="1">
      <alignment horizontal="center"/>
    </xf>
    <xf numFmtId="0" fontId="15" fillId="3" borderId="60" xfId="0" quotePrefix="1" applyFont="1" applyFill="1" applyBorder="1" applyAlignment="1">
      <alignment horizontal="center"/>
    </xf>
    <xf numFmtId="0" fontId="0" fillId="3" borderId="69" xfId="0" quotePrefix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17" xfId="0" quotePrefix="1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15" fillId="3" borderId="39" xfId="0" quotePrefix="1" applyFont="1" applyFill="1" applyBorder="1" applyAlignment="1">
      <alignment horizontal="center"/>
    </xf>
    <xf numFmtId="0" fontId="15" fillId="3" borderId="41" xfId="0" quotePrefix="1" applyFont="1" applyFill="1" applyBorder="1" applyAlignment="1">
      <alignment horizontal="center"/>
    </xf>
    <xf numFmtId="0" fontId="16" fillId="3" borderId="39" xfId="0" quotePrefix="1" applyFont="1" applyFill="1" applyBorder="1" applyAlignment="1">
      <alignment horizontal="center" vertical="center"/>
    </xf>
    <xf numFmtId="0" fontId="16" fillId="3" borderId="41" xfId="0" quotePrefix="1" applyFont="1" applyFill="1" applyBorder="1" applyAlignment="1">
      <alignment horizontal="center" vertical="center"/>
    </xf>
    <xf numFmtId="0" fontId="15" fillId="3" borderId="58" xfId="0" quotePrefix="1" applyFont="1" applyFill="1" applyBorder="1" applyAlignment="1">
      <alignment horizontal="center"/>
    </xf>
    <xf numFmtId="0" fontId="15" fillId="3" borderId="6" xfId="0" quotePrefix="1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quotePrefix="1" applyFill="1" applyBorder="1" applyAlignment="1">
      <alignment horizontal="center" vertical="center"/>
    </xf>
    <xf numFmtId="0" fontId="0" fillId="3" borderId="12" xfId="0" quotePrefix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4" fillId="7" borderId="34" xfId="0" applyFont="1" applyFill="1" applyBorder="1" applyAlignment="1" applyProtection="1">
      <alignment horizontal="center"/>
      <protection locked="0"/>
    </xf>
    <xf numFmtId="0" fontId="4" fillId="9" borderId="31" xfId="0" applyFont="1" applyFill="1" applyBorder="1" applyAlignment="1" applyProtection="1">
      <alignment horizontal="center"/>
      <protection locked="0"/>
    </xf>
    <xf numFmtId="0" fontId="4" fillId="9" borderId="32" xfId="0" applyFont="1" applyFill="1" applyBorder="1" applyAlignment="1" applyProtection="1">
      <alignment horizontal="center"/>
      <protection locked="0"/>
    </xf>
    <xf numFmtId="0" fontId="4" fillId="9" borderId="33" xfId="0" applyFont="1" applyFill="1" applyBorder="1" applyAlignment="1" applyProtection="1">
      <alignment horizontal="center"/>
      <protection locked="0"/>
    </xf>
    <xf numFmtId="0" fontId="0" fillId="3" borderId="1" xfId="0" quotePrefix="1" applyFill="1" applyBorder="1" applyAlignment="1">
      <alignment horizontal="center" vertical="center"/>
    </xf>
    <xf numFmtId="0" fontId="0" fillId="3" borderId="3" xfId="0" quotePrefix="1" applyFill="1" applyBorder="1" applyAlignment="1">
      <alignment horizontal="center" vertical="center"/>
    </xf>
    <xf numFmtId="1" fontId="0" fillId="3" borderId="0" xfId="0" quotePrefix="1" applyNumberFormat="1" applyFill="1" applyAlignment="1">
      <alignment horizontal="center" vertical="center"/>
    </xf>
    <xf numFmtId="1" fontId="0" fillId="3" borderId="12" xfId="0" applyNumberFormat="1" applyFill="1" applyBorder="1" applyAlignment="1">
      <alignment horizontal="center" vertical="center"/>
    </xf>
    <xf numFmtId="1" fontId="0" fillId="3" borderId="62" xfId="0" quotePrefix="1" applyNumberFormat="1" applyFill="1" applyBorder="1" applyAlignment="1">
      <alignment horizontal="center" vertical="center"/>
    </xf>
    <xf numFmtId="1" fontId="0" fillId="3" borderId="60" xfId="0" applyNumberFormat="1" applyFill="1" applyBorder="1" applyAlignment="1">
      <alignment horizontal="center" vertical="center"/>
    </xf>
    <xf numFmtId="1" fontId="0" fillId="3" borderId="40" xfId="0" quotePrefix="1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4" fillId="3" borderId="37" xfId="0" quotePrefix="1" applyFont="1" applyFill="1" applyBorder="1" applyAlignment="1" applyProtection="1">
      <alignment horizontal="center"/>
      <protection locked="0"/>
    </xf>
    <xf numFmtId="0" fontId="4" fillId="3" borderId="38" xfId="0" applyFont="1" applyFill="1" applyBorder="1" applyAlignment="1" applyProtection="1">
      <alignment horizontal="center"/>
      <protection locked="0"/>
    </xf>
    <xf numFmtId="0" fontId="4" fillId="3" borderId="39" xfId="0" applyFont="1" applyFill="1" applyBorder="1" applyAlignment="1" applyProtection="1">
      <alignment horizontal="center"/>
      <protection locked="0"/>
    </xf>
    <xf numFmtId="0" fontId="4" fillId="3" borderId="40" xfId="0" applyFont="1" applyFill="1" applyBorder="1" applyAlignment="1" applyProtection="1">
      <alignment horizontal="center"/>
      <protection locked="0"/>
    </xf>
    <xf numFmtId="0" fontId="4" fillId="3" borderId="11" xfId="0" quotePrefix="1" applyFont="1" applyFill="1" applyBorder="1" applyAlignment="1" applyProtection="1">
      <alignment horizontal="center"/>
      <protection locked="0"/>
    </xf>
    <xf numFmtId="0" fontId="4" fillId="3" borderId="42" xfId="0" applyFont="1" applyFill="1" applyBorder="1" applyAlignment="1" applyProtection="1">
      <alignment horizontal="center"/>
      <protection locked="0"/>
    </xf>
    <xf numFmtId="0" fontId="4" fillId="3" borderId="36" xfId="0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65" xfId="0" quotePrefix="1" applyFont="1" applyFill="1" applyBorder="1" applyAlignment="1" applyProtection="1">
      <alignment horizontal="center"/>
      <protection locked="0"/>
    </xf>
    <xf numFmtId="0" fontId="4" fillId="3" borderId="59" xfId="0" applyFont="1" applyFill="1" applyBorder="1" applyAlignment="1" applyProtection="1">
      <alignment horizontal="center"/>
      <protection locked="0"/>
    </xf>
    <xf numFmtId="0" fontId="4" fillId="3" borderId="57" xfId="0" applyFont="1" applyFill="1" applyBorder="1" applyAlignment="1" applyProtection="1">
      <alignment horizontal="center"/>
      <protection locked="0"/>
    </xf>
    <xf numFmtId="0" fontId="4" fillId="3" borderId="62" xfId="0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3" borderId="1" xfId="0" quotePrefix="1" applyFont="1" applyFill="1" applyBorder="1" applyAlignment="1" applyProtection="1">
      <alignment horizontal="center"/>
      <protection locked="0"/>
    </xf>
    <xf numFmtId="0" fontId="4" fillId="3" borderId="64" xfId="0" applyFont="1" applyFill="1" applyBorder="1" applyAlignment="1" applyProtection="1">
      <alignment horizontal="center"/>
      <protection locked="0"/>
    </xf>
    <xf numFmtId="0" fontId="4" fillId="3" borderId="35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58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1" fontId="0" fillId="3" borderId="2" xfId="0" quotePrefix="1" applyNumberFormat="1" applyFill="1" applyBorder="1" applyAlignment="1">
      <alignment horizontal="center" vertic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12" xfId="0" quotePrefix="1" applyNumberFormat="1" applyFill="1" applyBorder="1" applyAlignment="1">
      <alignment horizontal="center" vertical="center"/>
    </xf>
    <xf numFmtId="1" fontId="0" fillId="3" borderId="60" xfId="0" quotePrefix="1" applyNumberFormat="1" applyFill="1" applyBorder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4" fillId="3" borderId="4" xfId="0" quotePrefix="1" applyFont="1" applyFill="1" applyBorder="1" applyAlignment="1" applyProtection="1">
      <alignment horizontal="center"/>
      <protection locked="0"/>
    </xf>
    <xf numFmtId="0" fontId="4" fillId="3" borderId="53" xfId="0" applyFont="1" applyFill="1" applyBorder="1" applyAlignment="1" applyProtection="1">
      <alignment horizontal="center"/>
      <protection locked="0"/>
    </xf>
    <xf numFmtId="0" fontId="0" fillId="3" borderId="36" xfId="0" quotePrefix="1" applyFill="1" applyBorder="1" applyAlignment="1">
      <alignment horizontal="center"/>
    </xf>
    <xf numFmtId="0" fontId="0" fillId="3" borderId="58" xfId="0" quotePrefix="1" applyFill="1" applyBorder="1" applyAlignment="1">
      <alignment horizontal="center"/>
    </xf>
    <xf numFmtId="1" fontId="0" fillId="3" borderId="41" xfId="0" quotePrefix="1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0" fillId="3" borderId="62" xfId="0" quotePrefix="1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0" fillId="3" borderId="40" xfId="0" quotePrefix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4" fillId="3" borderId="58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0" fillId="3" borderId="2" xfId="0" quotePrefix="1" applyFill="1" applyBorder="1" applyAlignment="1">
      <alignment horizontal="center" vertical="center"/>
    </xf>
    <xf numFmtId="0" fontId="11" fillId="7" borderId="11" xfId="0" applyFont="1" applyFill="1" applyBorder="1" applyAlignment="1" applyProtection="1">
      <alignment horizontal="center"/>
      <protection locked="0"/>
    </xf>
    <xf numFmtId="0" fontId="11" fillId="7" borderId="42" xfId="0" applyFont="1" applyFill="1" applyBorder="1" applyAlignment="1" applyProtection="1">
      <alignment horizontal="center"/>
      <protection locked="0"/>
    </xf>
    <xf numFmtId="0" fontId="11" fillId="7" borderId="65" xfId="0" applyFont="1" applyFill="1" applyBorder="1" applyAlignment="1" applyProtection="1">
      <alignment horizontal="center"/>
      <protection locked="0"/>
    </xf>
    <xf numFmtId="0" fontId="11" fillId="7" borderId="59" xfId="0" applyFont="1" applyFill="1" applyBorder="1" applyAlignment="1" applyProtection="1">
      <alignment horizontal="center"/>
      <protection locked="0"/>
    </xf>
    <xf numFmtId="0" fontId="0" fillId="3" borderId="57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53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7" xfId="0" quotePrefix="1" applyFill="1" applyBorder="1" applyAlignment="1">
      <alignment horizontal="center" vertical="center"/>
    </xf>
    <xf numFmtId="0" fontId="0" fillId="3" borderId="60" xfId="0" quotePrefix="1" applyFill="1" applyBorder="1" applyAlignment="1">
      <alignment horizontal="center" vertical="center"/>
    </xf>
    <xf numFmtId="0" fontId="11" fillId="7" borderId="37" xfId="0" applyFont="1" applyFill="1" applyBorder="1" applyAlignment="1" applyProtection="1">
      <alignment horizontal="center"/>
      <protection locked="0"/>
    </xf>
    <xf numFmtId="0" fontId="11" fillId="7" borderId="38" xfId="0" applyFont="1" applyFill="1" applyBorder="1" applyAlignment="1" applyProtection="1">
      <alignment horizontal="center"/>
      <protection locked="0"/>
    </xf>
    <xf numFmtId="0" fontId="0" fillId="3" borderId="41" xfId="0" quotePrefix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0" fillId="3" borderId="58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58" xfId="0" quotePrefix="1" applyFill="1" applyBorder="1" applyAlignment="1">
      <alignment horizontal="center" vertical="center"/>
    </xf>
    <xf numFmtId="0" fontId="0" fillId="3" borderId="70" xfId="0" quotePrefix="1" applyFill="1" applyBorder="1" applyAlignment="1">
      <alignment horizontal="center" vertical="center"/>
    </xf>
    <xf numFmtId="0" fontId="0" fillId="3" borderId="71" xfId="0" quotePrefix="1" applyFill="1" applyBorder="1" applyAlignment="1">
      <alignment horizontal="center" vertical="center"/>
    </xf>
    <xf numFmtId="0" fontId="0" fillId="3" borderId="71" xfId="0" applyFill="1" applyBorder="1" applyAlignment="1">
      <alignment horizontal="center"/>
    </xf>
    <xf numFmtId="1" fontId="0" fillId="3" borderId="71" xfId="0" quotePrefix="1" applyNumberFormat="1" applyFill="1" applyBorder="1" applyAlignment="1">
      <alignment horizontal="center" vertical="center"/>
    </xf>
    <xf numFmtId="1" fontId="0" fillId="3" borderId="72" xfId="0" applyNumberForma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0" fillId="3" borderId="64" xfId="0" quotePrefix="1" applyFill="1" applyBorder="1" applyAlignment="1">
      <alignment horizontal="center" vertical="center"/>
    </xf>
    <xf numFmtId="0" fontId="0" fillId="3" borderId="64" xfId="0" applyFill="1" applyBorder="1" applyAlignment="1">
      <alignment horizontal="center"/>
    </xf>
    <xf numFmtId="0" fontId="0" fillId="3" borderId="65" xfId="0" quotePrefix="1" applyFill="1" applyBorder="1" applyAlignment="1">
      <alignment horizontal="center" vertical="center"/>
    </xf>
    <xf numFmtId="0" fontId="0" fillId="3" borderId="59" xfId="0" quotePrefix="1" applyFill="1" applyBorder="1" applyAlignment="1">
      <alignment horizontal="center" vertical="center"/>
    </xf>
    <xf numFmtId="0" fontId="0" fillId="3" borderId="40" xfId="0" quotePrefix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1" fontId="0" fillId="3" borderId="0" xfId="0" quotePrefix="1" applyNumberForma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right" vertical="center"/>
    </xf>
  </cellXfs>
  <cellStyles count="5">
    <cellStyle name="Comma" xfId="3" builtinId="3"/>
    <cellStyle name="Currency" xfId="1" builtinId="4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8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6.jpe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3</xdr:row>
      <xdr:rowOff>0</xdr:rowOff>
    </xdr:from>
    <xdr:to>
      <xdr:col>11</xdr:col>
      <xdr:colOff>571501</xdr:colOff>
      <xdr:row>7</xdr:row>
      <xdr:rowOff>114300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5" y="590550"/>
          <a:ext cx="2676526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295275</xdr:colOff>
      <xdr:row>53</xdr:row>
      <xdr:rowOff>0</xdr:rowOff>
    </xdr:from>
    <xdr:to>
      <xdr:col>11</xdr:col>
      <xdr:colOff>533401</xdr:colOff>
      <xdr:row>57</xdr:row>
      <xdr:rowOff>114300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0210800"/>
          <a:ext cx="2676526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295275</xdr:colOff>
      <xdr:row>103</xdr:row>
      <xdr:rowOff>0</xdr:rowOff>
    </xdr:from>
    <xdr:to>
      <xdr:col>11</xdr:col>
      <xdr:colOff>533401</xdr:colOff>
      <xdr:row>107</xdr:row>
      <xdr:rowOff>114300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19831050"/>
          <a:ext cx="2676526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295275</xdr:colOff>
      <xdr:row>153</xdr:row>
      <xdr:rowOff>0</xdr:rowOff>
    </xdr:from>
    <xdr:to>
      <xdr:col>11</xdr:col>
      <xdr:colOff>533401</xdr:colOff>
      <xdr:row>157</xdr:row>
      <xdr:rowOff>114300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29451300"/>
          <a:ext cx="2676526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295275</xdr:colOff>
      <xdr:row>203</xdr:row>
      <xdr:rowOff>0</xdr:rowOff>
    </xdr:from>
    <xdr:to>
      <xdr:col>11</xdr:col>
      <xdr:colOff>533401</xdr:colOff>
      <xdr:row>207</xdr:row>
      <xdr:rowOff>114300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39071550"/>
          <a:ext cx="2676526" cy="8763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28575</xdr:colOff>
      <xdr:row>3</xdr:row>
      <xdr:rowOff>19050</xdr:rowOff>
    </xdr:from>
    <xdr:to>
      <xdr:col>5</xdr:col>
      <xdr:colOff>219075</xdr:colOff>
      <xdr:row>7</xdr:row>
      <xdr:rowOff>59870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1F50DD0-6AA2-4458-B59B-29B18CDF5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09600"/>
          <a:ext cx="3238500" cy="802820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42</xdr:row>
      <xdr:rowOff>30295</xdr:rowOff>
    </xdr:from>
    <xdr:to>
      <xdr:col>9</xdr:col>
      <xdr:colOff>247650</xdr:colOff>
      <xdr:row>45</xdr:row>
      <xdr:rowOff>183694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9A87EEE-939E-4609-9645-7CBCE2561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8107495"/>
          <a:ext cx="2924175" cy="724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5</xdr:col>
      <xdr:colOff>190500</xdr:colOff>
      <xdr:row>57</xdr:row>
      <xdr:rowOff>40820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3342E0A2-3070-4C54-9A06-AA121672C8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10800"/>
          <a:ext cx="3238500" cy="802820"/>
        </a:xfrm>
        <a:prstGeom prst="rect">
          <a:avLst/>
        </a:prstGeom>
      </xdr:spPr>
    </xdr:pic>
    <xdr:clientData/>
  </xdr:twoCellAnchor>
  <xdr:twoCellAnchor editAs="oneCell">
    <xdr:from>
      <xdr:col>2</xdr:col>
      <xdr:colOff>409575</xdr:colOff>
      <xdr:row>92</xdr:row>
      <xdr:rowOff>57150</xdr:rowOff>
    </xdr:from>
    <xdr:to>
      <xdr:col>9</xdr:col>
      <xdr:colOff>285750</xdr:colOff>
      <xdr:row>96</xdr:row>
      <xdr:rowOff>20049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F8DDB26-9A8B-4965-943A-0CB6708CE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8775" y="17754600"/>
          <a:ext cx="2924175" cy="7248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5</xdr:col>
      <xdr:colOff>190500</xdr:colOff>
      <xdr:row>107</xdr:row>
      <xdr:rowOff>40820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50126676-9FB2-4A1C-AF51-8BD98C894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831050"/>
          <a:ext cx="3238500" cy="8028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153</xdr:row>
      <xdr:rowOff>0</xdr:rowOff>
    </xdr:from>
    <xdr:to>
      <xdr:col>5</xdr:col>
      <xdr:colOff>190500</xdr:colOff>
      <xdr:row>157</xdr:row>
      <xdr:rowOff>40820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DE4C7743-6B89-4AFD-8EC4-5AB332AD0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451300"/>
          <a:ext cx="3238500" cy="8028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5</xdr:col>
      <xdr:colOff>190500</xdr:colOff>
      <xdr:row>207</xdr:row>
      <xdr:rowOff>40820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25BB7FEE-1777-4FA1-8DF1-15DB192B9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9071550"/>
          <a:ext cx="3238500" cy="802820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142</xdr:row>
      <xdr:rowOff>57150</xdr:rowOff>
    </xdr:from>
    <xdr:to>
      <xdr:col>9</xdr:col>
      <xdr:colOff>219075</xdr:colOff>
      <xdr:row>146</xdr:row>
      <xdr:rowOff>20049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8725EF10-EC30-41E5-9752-784F50010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100" y="27374850"/>
          <a:ext cx="2924175" cy="724899"/>
        </a:xfrm>
        <a:prstGeom prst="rect">
          <a:avLst/>
        </a:prstGeom>
      </xdr:spPr>
    </xdr:pic>
    <xdr:clientData/>
  </xdr:twoCellAnchor>
  <xdr:twoCellAnchor editAs="oneCell">
    <xdr:from>
      <xdr:col>2</xdr:col>
      <xdr:colOff>371475</xdr:colOff>
      <xdr:row>192</xdr:row>
      <xdr:rowOff>38100</xdr:rowOff>
    </xdr:from>
    <xdr:to>
      <xdr:col>9</xdr:col>
      <xdr:colOff>247650</xdr:colOff>
      <xdr:row>196</xdr:row>
      <xdr:rowOff>999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20B00D5E-A64C-4754-964F-8196E91B4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36976050"/>
          <a:ext cx="2924175" cy="724899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243</xdr:row>
      <xdr:rowOff>76200</xdr:rowOff>
    </xdr:from>
    <xdr:to>
      <xdr:col>9</xdr:col>
      <xdr:colOff>257175</xdr:colOff>
      <xdr:row>247</xdr:row>
      <xdr:rowOff>39099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D36E6708-72A8-4AAC-9A9C-8B612A15EF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46777275"/>
          <a:ext cx="2924175" cy="7248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409575</xdr:colOff>
      <xdr:row>3</xdr:row>
      <xdr:rowOff>57150</xdr:rowOff>
    </xdr:from>
    <xdr:to>
      <xdr:col>11</xdr:col>
      <xdr:colOff>639454</xdr:colOff>
      <xdr:row>7</xdr:row>
      <xdr:rowOff>124278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5" y="762000"/>
          <a:ext cx="1572904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44823</xdr:colOff>
      <xdr:row>3</xdr:row>
      <xdr:rowOff>33618</xdr:rowOff>
    </xdr:from>
    <xdr:to>
      <xdr:col>6</xdr:col>
      <xdr:colOff>33618</xdr:colOff>
      <xdr:row>7</xdr:row>
      <xdr:rowOff>168888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4697F2-BB09-4F6B-BD0C-05EC61E627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728383"/>
          <a:ext cx="3619501" cy="897270"/>
        </a:xfrm>
        <a:prstGeom prst="rect">
          <a:avLst/>
        </a:prstGeom>
      </xdr:spPr>
    </xdr:pic>
    <xdr:clientData/>
  </xdr:twoCellAnchor>
  <xdr:twoCellAnchor editAs="oneCell">
    <xdr:from>
      <xdr:col>2</xdr:col>
      <xdr:colOff>582706</xdr:colOff>
      <xdr:row>33</xdr:row>
      <xdr:rowOff>96285</xdr:rowOff>
    </xdr:from>
    <xdr:to>
      <xdr:col>9</xdr:col>
      <xdr:colOff>336176</xdr:colOff>
      <xdr:row>37</xdr:row>
      <xdr:rowOff>23210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EE87C4C-FA74-4940-BC6B-915167B84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41" y="6573285"/>
          <a:ext cx="2779059" cy="688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876299</xdr:colOff>
      <xdr:row>3</xdr:row>
      <xdr:rowOff>38100</xdr:rowOff>
    </xdr:from>
    <xdr:to>
      <xdr:col>11</xdr:col>
      <xdr:colOff>1914524</xdr:colOff>
      <xdr:row>8</xdr:row>
      <xdr:rowOff>6350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299" y="657225"/>
          <a:ext cx="3762375" cy="930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790574</xdr:colOff>
      <xdr:row>54</xdr:row>
      <xdr:rowOff>38100</xdr:rowOff>
    </xdr:from>
    <xdr:to>
      <xdr:col>11</xdr:col>
      <xdr:colOff>1828799</xdr:colOff>
      <xdr:row>59</xdr:row>
      <xdr:rowOff>6350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4" y="10525125"/>
          <a:ext cx="3762375" cy="930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5</xdr:col>
      <xdr:colOff>828674</xdr:colOff>
      <xdr:row>104</xdr:row>
      <xdr:rowOff>19050</xdr:rowOff>
    </xdr:from>
    <xdr:to>
      <xdr:col>11</xdr:col>
      <xdr:colOff>1866899</xdr:colOff>
      <xdr:row>108</xdr:row>
      <xdr:rowOff>187325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6674" y="20183475"/>
          <a:ext cx="3762375" cy="9302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85725</xdr:colOff>
      <xdr:row>3</xdr:row>
      <xdr:rowOff>38100</xdr:rowOff>
    </xdr:from>
    <xdr:to>
      <xdr:col>5</xdr:col>
      <xdr:colOff>657226</xdr:colOff>
      <xdr:row>7</xdr:row>
      <xdr:rowOff>173370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FDA1BAD9-73E8-4E29-9639-4AD6F89480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57225"/>
          <a:ext cx="3619501" cy="897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5</xdr:col>
      <xdr:colOff>571501</xdr:colOff>
      <xdr:row>58</xdr:row>
      <xdr:rowOff>135270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8783BBDD-7996-4FA0-B981-08E7F3B90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87025"/>
          <a:ext cx="3619501" cy="8972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104</xdr:row>
      <xdr:rowOff>19050</xdr:rowOff>
    </xdr:from>
    <xdr:to>
      <xdr:col>5</xdr:col>
      <xdr:colOff>628651</xdr:colOff>
      <xdr:row>108</xdr:row>
      <xdr:rowOff>154320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8D0EAA9-31B1-41D4-A8F8-690C00653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20183475"/>
          <a:ext cx="3619501" cy="89727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43</xdr:row>
      <xdr:rowOff>104775</xdr:rowOff>
    </xdr:from>
    <xdr:to>
      <xdr:col>10</xdr:col>
      <xdr:colOff>150159</xdr:colOff>
      <xdr:row>47</xdr:row>
      <xdr:rowOff>31700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3B51CD0-ECD0-4709-A588-8910CC94D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8429625"/>
          <a:ext cx="2779059" cy="68892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93</xdr:row>
      <xdr:rowOff>104775</xdr:rowOff>
    </xdr:from>
    <xdr:to>
      <xdr:col>10</xdr:col>
      <xdr:colOff>178734</xdr:colOff>
      <xdr:row>97</xdr:row>
      <xdr:rowOff>31700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1F53FB1-9AB3-41A3-BD19-E3A38A7DC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18107025"/>
          <a:ext cx="2779059" cy="688925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152</xdr:row>
      <xdr:rowOff>76200</xdr:rowOff>
    </xdr:from>
    <xdr:to>
      <xdr:col>10</xdr:col>
      <xdr:colOff>188259</xdr:colOff>
      <xdr:row>156</xdr:row>
      <xdr:rowOff>3125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1598018-B361-44CB-B3C2-506E0739D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0" y="29432250"/>
          <a:ext cx="2779059" cy="688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207065</xdr:colOff>
      <xdr:row>3</xdr:row>
      <xdr:rowOff>41413</xdr:rowOff>
    </xdr:from>
    <xdr:to>
      <xdr:col>11</xdr:col>
      <xdr:colOff>595556</xdr:colOff>
      <xdr:row>7</xdr:row>
      <xdr:rowOff>108541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1630" y="646043"/>
          <a:ext cx="3121752" cy="82912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0</xdr:rowOff>
    </xdr:from>
    <xdr:to>
      <xdr:col>5</xdr:col>
      <xdr:colOff>124240</xdr:colOff>
      <xdr:row>7</xdr:row>
      <xdr:rowOff>135270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23FACB3-CDE4-459A-9B7E-00F02E306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04630"/>
          <a:ext cx="3188804" cy="897270"/>
        </a:xfrm>
        <a:prstGeom prst="rect">
          <a:avLst/>
        </a:prstGeom>
      </xdr:spPr>
    </xdr:pic>
    <xdr:clientData/>
  </xdr:twoCellAnchor>
  <xdr:twoCellAnchor editAs="oneCell">
    <xdr:from>
      <xdr:col>3</xdr:col>
      <xdr:colOff>41413</xdr:colOff>
      <xdr:row>53</xdr:row>
      <xdr:rowOff>91109</xdr:rowOff>
    </xdr:from>
    <xdr:to>
      <xdr:col>6</xdr:col>
      <xdr:colOff>700124</xdr:colOff>
      <xdr:row>57</xdr:row>
      <xdr:rowOff>18034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50AD3BF-9311-4B50-8733-34C4797BC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0152" y="10253870"/>
          <a:ext cx="2779059" cy="688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265044</xdr:colOff>
      <xdr:row>3</xdr:row>
      <xdr:rowOff>57979</xdr:rowOff>
    </xdr:from>
    <xdr:to>
      <xdr:col>11</xdr:col>
      <xdr:colOff>578991</xdr:colOff>
      <xdr:row>7</xdr:row>
      <xdr:rowOff>125107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9609" y="662609"/>
          <a:ext cx="3047208" cy="829128"/>
        </a:xfrm>
        <a:prstGeom prst="rect">
          <a:avLst/>
        </a:prstGeom>
      </xdr:spPr>
    </xdr:pic>
    <xdr:clientData/>
  </xdr:twoCellAnchor>
  <xdr:twoCellAnchor editAs="oneCell">
    <xdr:from>
      <xdr:col>3</xdr:col>
      <xdr:colOff>8283</xdr:colOff>
      <xdr:row>54</xdr:row>
      <xdr:rowOff>91109</xdr:rowOff>
    </xdr:from>
    <xdr:to>
      <xdr:col>6</xdr:col>
      <xdr:colOff>666994</xdr:colOff>
      <xdr:row>58</xdr:row>
      <xdr:rowOff>18034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D2ADEF2-D28A-4841-9CB8-FB3983CD1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022" y="11405152"/>
          <a:ext cx="2779059" cy="688925"/>
        </a:xfrm>
        <a:prstGeom prst="rect">
          <a:avLst/>
        </a:prstGeom>
      </xdr:spPr>
    </xdr:pic>
    <xdr:clientData/>
  </xdr:twoCellAnchor>
  <xdr:twoCellAnchor editAs="oneCell">
    <xdr:from>
      <xdr:col>0</xdr:col>
      <xdr:colOff>66261</xdr:colOff>
      <xdr:row>3</xdr:row>
      <xdr:rowOff>16566</xdr:rowOff>
    </xdr:from>
    <xdr:to>
      <xdr:col>5</xdr:col>
      <xdr:colOff>190500</xdr:colOff>
      <xdr:row>7</xdr:row>
      <xdr:rowOff>151836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E464C52-5EE3-42AF-95B4-22072B4A0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1" y="621196"/>
          <a:ext cx="3188804" cy="8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L251"/>
  <sheetViews>
    <sheetView tabSelected="1" zoomScaleNormal="100" zoomScaleSheetLayoutView="100" workbookViewId="0">
      <pane ySplit="10" topLeftCell="A11" activePane="bottomLeft" state="frozen"/>
      <selection pane="bottomLeft" activeCell="A11" sqref="A11:L11"/>
    </sheetView>
  </sheetViews>
  <sheetFormatPr defaultColWidth="9.140625" defaultRowHeight="15" x14ac:dyDescent="0.25"/>
  <cols>
    <col min="1" max="6" width="9.140625" style="15"/>
    <col min="7" max="7" width="9.140625" style="15" customWidth="1"/>
    <col min="8" max="9" width="9.140625" style="15" hidden="1" customWidth="1"/>
    <col min="10" max="16384" width="9.140625" style="15"/>
  </cols>
  <sheetData>
    <row r="1" spans="1:12" ht="15" customHeight="1" x14ac:dyDescent="0.25">
      <c r="A1" s="226" t="s">
        <v>602</v>
      </c>
      <c r="B1" s="227"/>
      <c r="C1" s="227"/>
      <c r="D1" s="227"/>
      <c r="E1" s="227"/>
      <c r="F1" s="227"/>
      <c r="G1" s="227"/>
      <c r="H1" s="227"/>
      <c r="I1" s="227"/>
      <c r="J1" s="227"/>
      <c r="K1" s="281" t="s">
        <v>754</v>
      </c>
      <c r="L1" s="282"/>
    </row>
    <row r="2" spans="1:12" ht="15.75" customHeight="1" thickBot="1" x14ac:dyDescent="0.3">
      <c r="A2" s="199" t="s">
        <v>742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2" ht="15.75" customHeight="1" thickBot="1" x14ac:dyDescent="0.3">
      <c r="A3" s="202" t="s">
        <v>755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1:12" x14ac:dyDescent="0.2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</row>
    <row r="5" spans="1:12" x14ac:dyDescent="0.2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2" x14ac:dyDescent="0.2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10"/>
    </row>
    <row r="7" spans="1:12" x14ac:dyDescent="0.2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1:12" ht="15.75" thickBo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2" ht="15.75" thickBot="1" x14ac:dyDescent="0.3">
      <c r="A9" s="245" t="s">
        <v>0</v>
      </c>
      <c r="B9" s="246"/>
      <c r="C9" s="249" t="s">
        <v>1</v>
      </c>
      <c r="D9" s="249"/>
      <c r="E9" s="249"/>
      <c r="F9" s="1" t="s">
        <v>96</v>
      </c>
      <c r="G9" s="1" t="s">
        <v>445</v>
      </c>
      <c r="H9" s="1"/>
      <c r="I9" s="1"/>
      <c r="J9" s="1" t="s">
        <v>2</v>
      </c>
      <c r="K9" s="245" t="s">
        <v>3</v>
      </c>
      <c r="L9" s="246"/>
    </row>
    <row r="10" spans="1:12" ht="15.75" thickBot="1" x14ac:dyDescent="0.3">
      <c r="A10" s="247"/>
      <c r="B10" s="248"/>
      <c r="C10" s="250" t="s">
        <v>5</v>
      </c>
      <c r="D10" s="250"/>
      <c r="E10" s="250"/>
      <c r="F10" s="2" t="s">
        <v>97</v>
      </c>
      <c r="G10" s="44">
        <v>0</v>
      </c>
      <c r="H10" s="43"/>
      <c r="I10" s="43"/>
      <c r="J10" s="3" t="s">
        <v>7</v>
      </c>
      <c r="K10" s="247"/>
      <c r="L10" s="248"/>
    </row>
    <row r="11" spans="1:12" ht="15.75" thickBot="1" x14ac:dyDescent="0.3">
      <c r="A11" s="263" t="s">
        <v>98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64"/>
    </row>
    <row r="12" spans="1:12" ht="15.75" thickBot="1" x14ac:dyDescent="0.3">
      <c r="A12" s="283" t="s">
        <v>12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5"/>
    </row>
    <row r="13" spans="1:12" x14ac:dyDescent="0.25">
      <c r="A13" s="216" t="s">
        <v>99</v>
      </c>
      <c r="B13" s="217"/>
      <c r="C13" s="218" t="s">
        <v>100</v>
      </c>
      <c r="D13" s="218"/>
      <c r="E13" s="218"/>
      <c r="F13" s="10">
        <f>VLOOKUP(A13,Prices!A:B,2,FALSE)</f>
        <v>141.63999999999999</v>
      </c>
      <c r="G13" s="28">
        <f>F13*$I$13</f>
        <v>141.63999999999999</v>
      </c>
      <c r="H13" s="143">
        <f>G10</f>
        <v>0</v>
      </c>
      <c r="I13" s="46">
        <f>1-H13</f>
        <v>1</v>
      </c>
      <c r="J13" s="4">
        <v>16</v>
      </c>
      <c r="K13" s="286" t="s">
        <v>101</v>
      </c>
      <c r="L13" s="287" t="s">
        <v>101</v>
      </c>
    </row>
    <row r="14" spans="1:12" x14ac:dyDescent="0.25">
      <c r="A14" s="216" t="s">
        <v>102</v>
      </c>
      <c r="B14" s="217"/>
      <c r="C14" s="218" t="s">
        <v>103</v>
      </c>
      <c r="D14" s="218"/>
      <c r="E14" s="218"/>
      <c r="F14" s="10">
        <f>VLOOKUP(A14,Prices!A:B,2,FALSE)</f>
        <v>184.01</v>
      </c>
      <c r="G14" s="28">
        <f>F14*$I$13</f>
        <v>184.01</v>
      </c>
      <c r="H14" s="5"/>
      <c r="I14" s="5"/>
      <c r="J14" s="4">
        <v>16</v>
      </c>
      <c r="K14" s="280" t="s">
        <v>104</v>
      </c>
      <c r="L14" s="279" t="s">
        <v>104</v>
      </c>
    </row>
    <row r="15" spans="1:12" x14ac:dyDescent="0.25">
      <c r="A15" s="216" t="s">
        <v>105</v>
      </c>
      <c r="B15" s="217"/>
      <c r="C15" s="218" t="s">
        <v>106</v>
      </c>
      <c r="D15" s="218"/>
      <c r="E15" s="218"/>
      <c r="F15" s="10">
        <f>VLOOKUP(A15,Prices!A:B,2,FALSE)</f>
        <v>206.16</v>
      </c>
      <c r="G15" s="28">
        <f t="shared" ref="G15:G42" si="0">F15*$I$13</f>
        <v>206.16</v>
      </c>
      <c r="H15" s="5"/>
      <c r="I15" s="5"/>
      <c r="J15" s="4">
        <v>16</v>
      </c>
      <c r="K15" s="280" t="s">
        <v>107</v>
      </c>
      <c r="L15" s="279" t="s">
        <v>107</v>
      </c>
    </row>
    <row r="16" spans="1:12" x14ac:dyDescent="0.25">
      <c r="A16" s="216" t="s">
        <v>108</v>
      </c>
      <c r="B16" s="217"/>
      <c r="C16" s="218" t="s">
        <v>109</v>
      </c>
      <c r="D16" s="218"/>
      <c r="E16" s="218"/>
      <c r="F16" s="10">
        <f>VLOOKUP(A16,Prices!A:B,2,FALSE)</f>
        <v>238.19</v>
      </c>
      <c r="G16" s="28">
        <f t="shared" si="0"/>
        <v>238.19</v>
      </c>
      <c r="H16" s="5"/>
      <c r="I16" s="5"/>
      <c r="J16" s="4">
        <v>16</v>
      </c>
      <c r="K16" s="280" t="s">
        <v>110</v>
      </c>
      <c r="L16" s="279" t="s">
        <v>110</v>
      </c>
    </row>
    <row r="17" spans="1:12" x14ac:dyDescent="0.25">
      <c r="A17" s="216" t="s">
        <v>111</v>
      </c>
      <c r="B17" s="217"/>
      <c r="C17" s="218" t="s">
        <v>112</v>
      </c>
      <c r="D17" s="218"/>
      <c r="E17" s="218"/>
      <c r="F17" s="10">
        <f>VLOOKUP(A17,Prices!A:B,2,FALSE)</f>
        <v>276.02999999999997</v>
      </c>
      <c r="G17" s="28">
        <f t="shared" si="0"/>
        <v>276.02999999999997</v>
      </c>
      <c r="H17" s="5"/>
      <c r="I17" s="5"/>
      <c r="J17" s="4">
        <v>11</v>
      </c>
      <c r="K17" s="280" t="s">
        <v>113</v>
      </c>
      <c r="L17" s="279" t="s">
        <v>113</v>
      </c>
    </row>
    <row r="18" spans="1:12" x14ac:dyDescent="0.25">
      <c r="A18" s="216" t="s">
        <v>114</v>
      </c>
      <c r="B18" s="217"/>
      <c r="C18" s="218" t="s">
        <v>115</v>
      </c>
      <c r="D18" s="218"/>
      <c r="E18" s="218"/>
      <c r="F18" s="10">
        <f>VLOOKUP(A18,Prices!A:B,2,FALSE)</f>
        <v>306.62</v>
      </c>
      <c r="G18" s="28">
        <f t="shared" si="0"/>
        <v>306.62</v>
      </c>
      <c r="H18" s="5"/>
      <c r="I18" s="5"/>
      <c r="J18" s="4">
        <v>11</v>
      </c>
      <c r="K18" s="278" t="s">
        <v>116</v>
      </c>
      <c r="L18" s="279" t="s">
        <v>117</v>
      </c>
    </row>
    <row r="19" spans="1:12" x14ac:dyDescent="0.25">
      <c r="A19" s="216" t="s">
        <v>118</v>
      </c>
      <c r="B19" s="217"/>
      <c r="C19" s="218" t="s">
        <v>119</v>
      </c>
      <c r="D19" s="218"/>
      <c r="E19" s="218"/>
      <c r="F19" s="10">
        <f>VLOOKUP(A19,Prices!A:B,2,FALSE)</f>
        <v>339.31</v>
      </c>
      <c r="G19" s="28">
        <f t="shared" si="0"/>
        <v>339.31</v>
      </c>
      <c r="H19" s="5"/>
      <c r="I19" s="5"/>
      <c r="J19" s="4">
        <v>11</v>
      </c>
      <c r="K19" s="278" t="s">
        <v>120</v>
      </c>
      <c r="L19" s="279" t="s">
        <v>116</v>
      </c>
    </row>
    <row r="20" spans="1:12" x14ac:dyDescent="0.25">
      <c r="A20" s="262" t="s">
        <v>121</v>
      </c>
      <c r="B20" s="238"/>
      <c r="C20" s="239" t="s">
        <v>122</v>
      </c>
      <c r="D20" s="239"/>
      <c r="E20" s="239"/>
      <c r="F20" s="11">
        <f>VLOOKUP(A20,Prices!A:B,2,FALSE)</f>
        <v>361.43</v>
      </c>
      <c r="G20" s="28">
        <f t="shared" si="0"/>
        <v>361.43</v>
      </c>
      <c r="H20" s="5"/>
      <c r="I20" s="5"/>
      <c r="J20" s="6">
        <v>11</v>
      </c>
      <c r="K20" s="278" t="s">
        <v>117</v>
      </c>
      <c r="L20" s="279" t="s">
        <v>116</v>
      </c>
    </row>
    <row r="21" spans="1:12" x14ac:dyDescent="0.25">
      <c r="A21" s="269" t="s">
        <v>123</v>
      </c>
      <c r="B21" s="270" t="s">
        <v>123</v>
      </c>
      <c r="C21" s="273" t="s">
        <v>124</v>
      </c>
      <c r="D21" s="274" t="s">
        <v>124</v>
      </c>
      <c r="E21" s="275" t="s">
        <v>124</v>
      </c>
      <c r="F21" s="10">
        <f>VLOOKUP(A21,Prices!A:B,2,FALSE)</f>
        <v>162.5</v>
      </c>
      <c r="G21" s="47">
        <f t="shared" si="0"/>
        <v>162.5</v>
      </c>
      <c r="H21" s="8"/>
      <c r="I21" s="8"/>
      <c r="J21" s="9">
        <v>16</v>
      </c>
      <c r="K21" s="276" t="s">
        <v>125</v>
      </c>
      <c r="L21" s="277"/>
    </row>
    <row r="22" spans="1:12" x14ac:dyDescent="0.25">
      <c r="A22" s="265" t="s">
        <v>126</v>
      </c>
      <c r="B22" s="266" t="s">
        <v>126</v>
      </c>
      <c r="C22" s="271" t="s">
        <v>127</v>
      </c>
      <c r="D22" s="209" t="s">
        <v>127</v>
      </c>
      <c r="E22" s="272" t="s">
        <v>127</v>
      </c>
      <c r="F22" s="10">
        <f>VLOOKUP(A22,Prices!A:B,2,FALSE)</f>
        <v>204.92</v>
      </c>
      <c r="G22" s="28">
        <f t="shared" si="0"/>
        <v>204.92</v>
      </c>
      <c r="H22" s="5"/>
      <c r="I22" s="5"/>
      <c r="J22" s="4">
        <v>16</v>
      </c>
      <c r="K22" s="219" t="s">
        <v>128</v>
      </c>
      <c r="L22" s="220"/>
    </row>
    <row r="23" spans="1:12" x14ac:dyDescent="0.25">
      <c r="A23" s="265" t="s">
        <v>129</v>
      </c>
      <c r="B23" s="266" t="s">
        <v>129</v>
      </c>
      <c r="C23" s="271" t="s">
        <v>130</v>
      </c>
      <c r="D23" s="209" t="s">
        <v>130</v>
      </c>
      <c r="E23" s="272" t="s">
        <v>130</v>
      </c>
      <c r="F23" s="10">
        <f>VLOOKUP(A23,Prices!A:B,2,FALSE)</f>
        <v>234.29999999999998</v>
      </c>
      <c r="G23" s="28">
        <f t="shared" si="0"/>
        <v>234.29999999999998</v>
      </c>
      <c r="H23" s="5"/>
      <c r="I23" s="5"/>
      <c r="J23" s="4">
        <v>16</v>
      </c>
      <c r="K23" s="219" t="s">
        <v>131</v>
      </c>
      <c r="L23" s="220"/>
    </row>
    <row r="24" spans="1:12" x14ac:dyDescent="0.25">
      <c r="A24" s="265" t="s">
        <v>132</v>
      </c>
      <c r="B24" s="266" t="s">
        <v>132</v>
      </c>
      <c r="C24" s="271" t="s">
        <v>133</v>
      </c>
      <c r="D24" s="209" t="s">
        <v>133</v>
      </c>
      <c r="E24" s="272" t="s">
        <v>133</v>
      </c>
      <c r="F24" s="10">
        <f>VLOOKUP(A24,Prices!A:B,2,FALSE)</f>
        <v>271.92</v>
      </c>
      <c r="G24" s="28">
        <f t="shared" si="0"/>
        <v>271.92</v>
      </c>
      <c r="H24" s="5"/>
      <c r="I24" s="5"/>
      <c r="J24" s="4">
        <v>16</v>
      </c>
      <c r="K24" s="219" t="s">
        <v>134</v>
      </c>
      <c r="L24" s="220"/>
    </row>
    <row r="25" spans="1:12" x14ac:dyDescent="0.25">
      <c r="A25" s="265" t="s">
        <v>135</v>
      </c>
      <c r="B25" s="266" t="s">
        <v>135</v>
      </c>
      <c r="C25" s="271" t="s">
        <v>136</v>
      </c>
      <c r="D25" s="209" t="s">
        <v>136</v>
      </c>
      <c r="E25" s="272" t="s">
        <v>136</v>
      </c>
      <c r="F25" s="10">
        <f>VLOOKUP(A25,Prices!A:B,2,FALSE)</f>
        <v>313.78999999999996</v>
      </c>
      <c r="G25" s="28">
        <f t="shared" si="0"/>
        <v>313.78999999999996</v>
      </c>
      <c r="H25" s="5"/>
      <c r="I25" s="5"/>
      <c r="J25" s="4">
        <v>11</v>
      </c>
      <c r="K25" s="219" t="s">
        <v>137</v>
      </c>
      <c r="L25" s="220"/>
    </row>
    <row r="26" spans="1:12" x14ac:dyDescent="0.25">
      <c r="A26" s="265" t="s">
        <v>138</v>
      </c>
      <c r="B26" s="266" t="s">
        <v>138</v>
      </c>
      <c r="C26" s="271" t="s">
        <v>139</v>
      </c>
      <c r="D26" s="209" t="s">
        <v>139</v>
      </c>
      <c r="E26" s="272" t="s">
        <v>139</v>
      </c>
      <c r="F26" s="10">
        <f>VLOOKUP(A26,Prices!A:B,2,FALSE)</f>
        <v>354.34</v>
      </c>
      <c r="G26" s="28">
        <f t="shared" si="0"/>
        <v>354.34</v>
      </c>
      <c r="H26" s="5"/>
      <c r="I26" s="5"/>
      <c r="J26" s="4">
        <v>11</v>
      </c>
      <c r="K26" s="219" t="s">
        <v>140</v>
      </c>
      <c r="L26" s="220"/>
    </row>
    <row r="27" spans="1:12" x14ac:dyDescent="0.25">
      <c r="A27" s="265" t="s">
        <v>141</v>
      </c>
      <c r="B27" s="266" t="s">
        <v>141</v>
      </c>
      <c r="C27" s="271" t="s">
        <v>142</v>
      </c>
      <c r="D27" s="209" t="s">
        <v>142</v>
      </c>
      <c r="E27" s="272" t="s">
        <v>142</v>
      </c>
      <c r="F27" s="10">
        <f>VLOOKUP(A27,Prices!A:B,2,FALSE)</f>
        <v>392.76</v>
      </c>
      <c r="G27" s="28">
        <f t="shared" si="0"/>
        <v>392.76</v>
      </c>
      <c r="H27" s="5"/>
      <c r="I27" s="5"/>
      <c r="J27" s="4">
        <v>11</v>
      </c>
      <c r="K27" s="219" t="s">
        <v>143</v>
      </c>
      <c r="L27" s="220"/>
    </row>
    <row r="28" spans="1:12" x14ac:dyDescent="0.25">
      <c r="A28" s="265" t="s">
        <v>144</v>
      </c>
      <c r="B28" s="266" t="s">
        <v>144</v>
      </c>
      <c r="C28" s="271" t="s">
        <v>145</v>
      </c>
      <c r="D28" s="209" t="s">
        <v>145</v>
      </c>
      <c r="E28" s="272" t="s">
        <v>145</v>
      </c>
      <c r="F28" s="10">
        <f>VLOOKUP(A28,Prices!A:B,2,FALSE)</f>
        <v>418.36</v>
      </c>
      <c r="G28" s="28">
        <f t="shared" si="0"/>
        <v>418.36</v>
      </c>
      <c r="H28" s="5"/>
      <c r="I28" s="5"/>
      <c r="J28" s="4">
        <v>11</v>
      </c>
      <c r="K28" s="219" t="s">
        <v>146</v>
      </c>
      <c r="L28" s="220"/>
    </row>
    <row r="29" spans="1:12" x14ac:dyDescent="0.25">
      <c r="A29" s="231" t="s">
        <v>147</v>
      </c>
      <c r="B29" s="234" t="s">
        <v>147</v>
      </c>
      <c r="C29" s="233" t="s">
        <v>148</v>
      </c>
      <c r="D29" s="233" t="s">
        <v>148</v>
      </c>
      <c r="E29" s="233" t="s">
        <v>148</v>
      </c>
      <c r="F29" s="7">
        <f>VLOOKUP(A29,Prices!A:B,2,FALSE)</f>
        <v>210.38</v>
      </c>
      <c r="G29" s="47">
        <f t="shared" si="0"/>
        <v>210.38</v>
      </c>
      <c r="H29" s="8"/>
      <c r="I29" s="8"/>
      <c r="J29" s="9">
        <v>16</v>
      </c>
      <c r="K29" s="234" t="s">
        <v>149</v>
      </c>
      <c r="L29" s="235"/>
    </row>
    <row r="30" spans="1:12" x14ac:dyDescent="0.25">
      <c r="A30" s="216" t="s">
        <v>150</v>
      </c>
      <c r="B30" s="219" t="s">
        <v>150</v>
      </c>
      <c r="C30" s="218" t="s">
        <v>151</v>
      </c>
      <c r="D30" s="218" t="s">
        <v>151</v>
      </c>
      <c r="E30" s="218" t="s">
        <v>151</v>
      </c>
      <c r="F30" s="10">
        <f>VLOOKUP(A30,Prices!A:B,2,FALSE)</f>
        <v>265.77999999999997</v>
      </c>
      <c r="G30" s="28">
        <f t="shared" si="0"/>
        <v>265.77999999999997</v>
      </c>
      <c r="H30" s="5"/>
      <c r="I30" s="5"/>
      <c r="J30" s="4">
        <v>16</v>
      </c>
      <c r="K30" s="219" t="s">
        <v>152</v>
      </c>
      <c r="L30" s="220"/>
    </row>
    <row r="31" spans="1:12" x14ac:dyDescent="0.25">
      <c r="A31" s="216" t="s">
        <v>153</v>
      </c>
      <c r="B31" s="219" t="s">
        <v>153</v>
      </c>
      <c r="C31" s="218" t="s">
        <v>154</v>
      </c>
      <c r="D31" s="218" t="s">
        <v>154</v>
      </c>
      <c r="E31" s="218" t="s">
        <v>154</v>
      </c>
      <c r="F31" s="10">
        <f>VLOOKUP(A31,Prices!A:B,2,FALSE)</f>
        <v>303.86</v>
      </c>
      <c r="G31" s="28">
        <f t="shared" si="0"/>
        <v>303.86</v>
      </c>
      <c r="H31" s="5"/>
      <c r="I31" s="5"/>
      <c r="J31" s="4">
        <v>16</v>
      </c>
      <c r="K31" s="219" t="s">
        <v>155</v>
      </c>
      <c r="L31" s="220"/>
    </row>
    <row r="32" spans="1:12" x14ac:dyDescent="0.25">
      <c r="A32" s="216" t="s">
        <v>156</v>
      </c>
      <c r="B32" s="219" t="s">
        <v>156</v>
      </c>
      <c r="C32" s="218" t="s">
        <v>157</v>
      </c>
      <c r="D32" s="218" t="s">
        <v>157</v>
      </c>
      <c r="E32" s="218" t="s">
        <v>157</v>
      </c>
      <c r="F32" s="10">
        <f>VLOOKUP(A32,Prices!A:B,2,FALSE)</f>
        <v>352.67</v>
      </c>
      <c r="G32" s="28">
        <f t="shared" si="0"/>
        <v>352.67</v>
      </c>
      <c r="H32" s="5"/>
      <c r="I32" s="5"/>
      <c r="J32" s="4">
        <v>16</v>
      </c>
      <c r="K32" s="219" t="s">
        <v>158</v>
      </c>
      <c r="L32" s="220"/>
    </row>
    <row r="33" spans="1:12" x14ac:dyDescent="0.25">
      <c r="A33" s="216" t="s">
        <v>159</v>
      </c>
      <c r="B33" s="219" t="s">
        <v>159</v>
      </c>
      <c r="C33" s="218" t="s">
        <v>160</v>
      </c>
      <c r="D33" s="218" t="s">
        <v>160</v>
      </c>
      <c r="E33" s="218" t="s">
        <v>160</v>
      </c>
      <c r="F33" s="10">
        <f>VLOOKUP(A33,Prices!A:B,2,FALSE)</f>
        <v>406.95</v>
      </c>
      <c r="G33" s="28">
        <f t="shared" si="0"/>
        <v>406.95</v>
      </c>
      <c r="H33" s="5"/>
      <c r="I33" s="5"/>
      <c r="J33" s="4">
        <v>11</v>
      </c>
      <c r="K33" s="219" t="s">
        <v>161</v>
      </c>
      <c r="L33" s="220"/>
    </row>
    <row r="34" spans="1:12" x14ac:dyDescent="0.25">
      <c r="A34" s="216" t="s">
        <v>162</v>
      </c>
      <c r="B34" s="219" t="s">
        <v>162</v>
      </c>
      <c r="C34" s="218" t="s">
        <v>163</v>
      </c>
      <c r="D34" s="218" t="s">
        <v>163</v>
      </c>
      <c r="E34" s="218" t="s">
        <v>163</v>
      </c>
      <c r="F34" s="10">
        <f>VLOOKUP(A34,Prices!A:B,2,FALSE)</f>
        <v>459.57</v>
      </c>
      <c r="G34" s="28">
        <f t="shared" si="0"/>
        <v>459.57</v>
      </c>
      <c r="H34" s="5"/>
      <c r="I34" s="5"/>
      <c r="J34" s="4">
        <v>11</v>
      </c>
      <c r="K34" s="219" t="s">
        <v>164</v>
      </c>
      <c r="L34" s="220"/>
    </row>
    <row r="35" spans="1:12" x14ac:dyDescent="0.25">
      <c r="A35" s="216" t="s">
        <v>165</v>
      </c>
      <c r="B35" s="219" t="s">
        <v>165</v>
      </c>
      <c r="C35" s="218" t="s">
        <v>166</v>
      </c>
      <c r="D35" s="218" t="s">
        <v>166</v>
      </c>
      <c r="E35" s="218" t="s">
        <v>166</v>
      </c>
      <c r="F35" s="10">
        <f>VLOOKUP(A35,Prices!A:B,2,FALSE)</f>
        <v>509.38</v>
      </c>
      <c r="G35" s="28">
        <f t="shared" si="0"/>
        <v>509.38</v>
      </c>
      <c r="H35" s="5"/>
      <c r="I35" s="5"/>
      <c r="J35" s="4">
        <v>11</v>
      </c>
      <c r="K35" s="219" t="s">
        <v>167</v>
      </c>
      <c r="L35" s="220"/>
    </row>
    <row r="36" spans="1:12" x14ac:dyDescent="0.25">
      <c r="A36" s="262" t="s">
        <v>168</v>
      </c>
      <c r="B36" s="240" t="s">
        <v>168</v>
      </c>
      <c r="C36" s="239" t="s">
        <v>169</v>
      </c>
      <c r="D36" s="239" t="s">
        <v>169</v>
      </c>
      <c r="E36" s="239" t="s">
        <v>169</v>
      </c>
      <c r="F36" s="11">
        <f>VLOOKUP(A36,Prices!A:B,2,FALSE)</f>
        <v>542.59</v>
      </c>
      <c r="G36" s="28">
        <f t="shared" si="0"/>
        <v>542.59</v>
      </c>
      <c r="H36" s="29"/>
      <c r="I36" s="29"/>
      <c r="J36" s="6">
        <v>11</v>
      </c>
      <c r="K36" s="240" t="s">
        <v>170</v>
      </c>
      <c r="L36" s="261"/>
    </row>
    <row r="37" spans="1:12" x14ac:dyDescent="0.25">
      <c r="A37" s="269" t="s">
        <v>171</v>
      </c>
      <c r="B37" s="270" t="s">
        <v>171</v>
      </c>
      <c r="C37" s="218" t="s">
        <v>172</v>
      </c>
      <c r="D37" s="218" t="s">
        <v>173</v>
      </c>
      <c r="E37" s="218" t="s">
        <v>173</v>
      </c>
      <c r="F37" s="10">
        <f>VLOOKUP(A37,Prices!A:B,2,FALSE)</f>
        <v>409.03</v>
      </c>
      <c r="G37" s="47">
        <f t="shared" si="0"/>
        <v>409.03</v>
      </c>
      <c r="H37" s="5"/>
      <c r="I37" s="5"/>
      <c r="J37" s="4">
        <v>11</v>
      </c>
      <c r="K37" s="219" t="s">
        <v>174</v>
      </c>
      <c r="L37" s="220"/>
    </row>
    <row r="38" spans="1:12" x14ac:dyDescent="0.25">
      <c r="A38" s="265" t="s">
        <v>175</v>
      </c>
      <c r="B38" s="266" t="s">
        <v>175</v>
      </c>
      <c r="C38" s="218" t="s">
        <v>176</v>
      </c>
      <c r="D38" s="218" t="s">
        <v>177</v>
      </c>
      <c r="E38" s="218" t="s">
        <v>177</v>
      </c>
      <c r="F38" s="10">
        <f>VLOOKUP(A38,Prices!A:B,2,FALSE)</f>
        <v>474.73</v>
      </c>
      <c r="G38" s="28">
        <f t="shared" si="0"/>
        <v>474.73</v>
      </c>
      <c r="H38" s="5"/>
      <c r="I38" s="5"/>
      <c r="J38" s="4">
        <v>11</v>
      </c>
      <c r="K38" s="219" t="s">
        <v>178</v>
      </c>
      <c r="L38" s="220"/>
    </row>
    <row r="39" spans="1:12" x14ac:dyDescent="0.25">
      <c r="A39" s="265" t="s">
        <v>179</v>
      </c>
      <c r="B39" s="266" t="s">
        <v>179</v>
      </c>
      <c r="C39" s="218" t="s">
        <v>180</v>
      </c>
      <c r="D39" s="218" t="s">
        <v>181</v>
      </c>
      <c r="E39" s="218" t="s">
        <v>181</v>
      </c>
      <c r="F39" s="10">
        <f>VLOOKUP(A39,Prices!A:B,2,FALSE)</f>
        <v>547.77</v>
      </c>
      <c r="G39" s="28">
        <f t="shared" si="0"/>
        <v>547.77</v>
      </c>
      <c r="H39" s="5"/>
      <c r="I39" s="5"/>
      <c r="J39" s="4">
        <v>8</v>
      </c>
      <c r="K39" s="219" t="s">
        <v>182</v>
      </c>
      <c r="L39" s="220"/>
    </row>
    <row r="40" spans="1:12" x14ac:dyDescent="0.25">
      <c r="A40" s="265" t="s">
        <v>183</v>
      </c>
      <c r="B40" s="266" t="s">
        <v>183</v>
      </c>
      <c r="C40" s="218" t="s">
        <v>184</v>
      </c>
      <c r="D40" s="218" t="s">
        <v>185</v>
      </c>
      <c r="E40" s="218" t="s">
        <v>185</v>
      </c>
      <c r="F40" s="10">
        <f>VLOOKUP(A40,Prices!A:B,2,FALSE)</f>
        <v>618.39</v>
      </c>
      <c r="G40" s="28">
        <f t="shared" si="0"/>
        <v>618.39</v>
      </c>
      <c r="H40" s="5"/>
      <c r="I40" s="5"/>
      <c r="J40" s="4">
        <v>8</v>
      </c>
      <c r="K40" s="219" t="s">
        <v>186</v>
      </c>
      <c r="L40" s="220"/>
    </row>
    <row r="41" spans="1:12" x14ac:dyDescent="0.25">
      <c r="A41" s="265" t="s">
        <v>187</v>
      </c>
      <c r="B41" s="266" t="s">
        <v>187</v>
      </c>
      <c r="C41" s="218" t="s">
        <v>188</v>
      </c>
      <c r="D41" s="218" t="s">
        <v>189</v>
      </c>
      <c r="E41" s="218" t="s">
        <v>189</v>
      </c>
      <c r="F41" s="10">
        <f>VLOOKUP(A41,Prices!A:B,2,FALSE)</f>
        <v>685.64</v>
      </c>
      <c r="G41" s="28">
        <f t="shared" si="0"/>
        <v>685.64</v>
      </c>
      <c r="H41" s="5"/>
      <c r="I41" s="5"/>
      <c r="J41" s="4">
        <v>8</v>
      </c>
      <c r="K41" s="219" t="s">
        <v>190</v>
      </c>
      <c r="L41" s="220"/>
    </row>
    <row r="42" spans="1:12" ht="15.75" thickBot="1" x14ac:dyDescent="0.3">
      <c r="A42" s="267" t="s">
        <v>191</v>
      </c>
      <c r="B42" s="268" t="s">
        <v>191</v>
      </c>
      <c r="C42" s="223" t="s">
        <v>192</v>
      </c>
      <c r="D42" s="223" t="s">
        <v>193</v>
      </c>
      <c r="E42" s="223" t="s">
        <v>193</v>
      </c>
      <c r="F42" s="13">
        <f>VLOOKUP(A42,Prices!A:B,2,FALSE)</f>
        <v>736.87</v>
      </c>
      <c r="G42" s="48">
        <f t="shared" si="0"/>
        <v>736.87</v>
      </c>
      <c r="H42" s="12"/>
      <c r="I42" s="12"/>
      <c r="J42" s="14">
        <v>8</v>
      </c>
      <c r="K42" s="224" t="s">
        <v>194</v>
      </c>
      <c r="L42" s="225"/>
    </row>
    <row r="43" spans="1:12" x14ac:dyDescent="0.25">
      <c r="A43" s="214"/>
      <c r="B43" s="215"/>
      <c r="C43" s="215"/>
      <c r="D43" s="215"/>
      <c r="E43" s="215"/>
    </row>
    <row r="44" spans="1:12" x14ac:dyDescent="0.25">
      <c r="A44" s="215"/>
      <c r="B44" s="215"/>
      <c r="C44" s="215"/>
      <c r="D44" s="215"/>
      <c r="E44" s="215"/>
    </row>
    <row r="45" spans="1:12" x14ac:dyDescent="0.25">
      <c r="A45" s="215"/>
      <c r="B45" s="215"/>
      <c r="C45" s="215"/>
      <c r="D45" s="215"/>
      <c r="E45" s="215"/>
    </row>
    <row r="46" spans="1:12" x14ac:dyDescent="0.25">
      <c r="A46" s="215"/>
      <c r="B46" s="215"/>
      <c r="C46" s="215"/>
      <c r="D46" s="215"/>
      <c r="E46" s="215"/>
    </row>
    <row r="47" spans="1:12" x14ac:dyDescent="0.25">
      <c r="A47" s="214" t="s">
        <v>87</v>
      </c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</row>
    <row r="48" spans="1:12" x14ac:dyDescent="0.25">
      <c r="A48" s="214" t="s">
        <v>88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</row>
    <row r="49" spans="1:12" ht="15.75" thickBot="1" x14ac:dyDescent="0.3">
      <c r="A49" s="214" t="s">
        <v>89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 ht="15.75" thickBot="1" x14ac:dyDescent="0.3">
      <c r="A50" s="196" t="s">
        <v>90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8"/>
    </row>
    <row r="51" spans="1:12" ht="15" customHeight="1" x14ac:dyDescent="0.25">
      <c r="A51" s="226" t="s">
        <v>602</v>
      </c>
      <c r="B51" s="227"/>
      <c r="C51" s="227"/>
      <c r="D51" s="227"/>
      <c r="E51" s="227"/>
      <c r="F51" s="227"/>
      <c r="G51" s="227"/>
      <c r="H51" s="227"/>
      <c r="I51" s="227"/>
      <c r="J51" s="227"/>
      <c r="K51" s="227" t="s">
        <v>754</v>
      </c>
      <c r="L51" s="228"/>
    </row>
    <row r="52" spans="1:12" ht="15.75" customHeight="1" thickBot="1" x14ac:dyDescent="0.3">
      <c r="A52" s="199" t="s">
        <v>743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1"/>
    </row>
    <row r="53" spans="1:12" ht="15.75" customHeight="1" thickBot="1" x14ac:dyDescent="0.3">
      <c r="A53" s="202" t="str">
        <f>A3</f>
        <v>Effective January 17, 2022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4"/>
    </row>
    <row r="54" spans="1:12" x14ac:dyDescent="0.25">
      <c r="A54" s="205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7"/>
    </row>
    <row r="55" spans="1:12" x14ac:dyDescent="0.25">
      <c r="A55" s="208"/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10"/>
    </row>
    <row r="56" spans="1:12" x14ac:dyDescent="0.25">
      <c r="A56" s="208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10"/>
    </row>
    <row r="57" spans="1:12" x14ac:dyDescent="0.25">
      <c r="A57" s="208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10"/>
    </row>
    <row r="58" spans="1:12" ht="15.75" thickBot="1" x14ac:dyDescent="0.3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pans="1:12" ht="15.75" thickBot="1" x14ac:dyDescent="0.3">
      <c r="A59" s="245" t="s">
        <v>0</v>
      </c>
      <c r="B59" s="246"/>
      <c r="C59" s="249" t="s">
        <v>1</v>
      </c>
      <c r="D59" s="249"/>
      <c r="E59" s="249"/>
      <c r="F59" s="1" t="s">
        <v>96</v>
      </c>
      <c r="G59" s="1" t="s">
        <v>445</v>
      </c>
      <c r="H59" s="1"/>
      <c r="I59" s="1"/>
      <c r="J59" s="1" t="s">
        <v>2</v>
      </c>
      <c r="K59" s="245" t="s">
        <v>3</v>
      </c>
      <c r="L59" s="246"/>
    </row>
    <row r="60" spans="1:12" ht="15.75" thickBot="1" x14ac:dyDescent="0.3">
      <c r="A60" s="247"/>
      <c r="B60" s="248"/>
      <c r="C60" s="250" t="s">
        <v>5</v>
      </c>
      <c r="D60" s="250"/>
      <c r="E60" s="250"/>
      <c r="F60" s="2" t="s">
        <v>97</v>
      </c>
      <c r="G60" s="44">
        <f>G10</f>
        <v>0</v>
      </c>
      <c r="H60" s="43"/>
      <c r="I60" s="43"/>
      <c r="J60" s="3" t="s">
        <v>7</v>
      </c>
      <c r="K60" s="247"/>
      <c r="L60" s="248"/>
    </row>
    <row r="61" spans="1:12" ht="15.75" thickBot="1" x14ac:dyDescent="0.3">
      <c r="A61" s="263" t="s">
        <v>98</v>
      </c>
      <c r="B61" s="243"/>
      <c r="C61" s="243"/>
      <c r="D61" s="243"/>
      <c r="E61" s="243"/>
      <c r="F61" s="243"/>
      <c r="G61" s="243"/>
      <c r="H61" s="243"/>
      <c r="I61" s="243"/>
      <c r="J61" s="243"/>
      <c r="K61" s="243"/>
      <c r="L61" s="264"/>
    </row>
    <row r="62" spans="1:12" ht="15.75" thickBot="1" x14ac:dyDescent="0.3">
      <c r="A62" s="263" t="s">
        <v>45</v>
      </c>
      <c r="B62" s="243"/>
      <c r="C62" s="243"/>
      <c r="D62" s="243"/>
      <c r="E62" s="243"/>
      <c r="F62" s="243"/>
      <c r="G62" s="243"/>
      <c r="H62" s="243"/>
      <c r="I62" s="243"/>
      <c r="J62" s="243"/>
      <c r="K62" s="243"/>
      <c r="L62" s="264"/>
    </row>
    <row r="63" spans="1:12" x14ac:dyDescent="0.25">
      <c r="A63" s="216" t="s">
        <v>195</v>
      </c>
      <c r="B63" s="217" t="s">
        <v>195</v>
      </c>
      <c r="C63" s="218" t="s">
        <v>196</v>
      </c>
      <c r="D63" s="218" t="s">
        <v>196</v>
      </c>
      <c r="E63" s="218" t="s">
        <v>196</v>
      </c>
      <c r="F63" s="10">
        <f>VLOOKUP(A63,Prices!A:B,2,FALSE)</f>
        <v>151.19999999999999</v>
      </c>
      <c r="G63" s="28">
        <f t="shared" ref="G63:G92" si="1">F63*$I$13</f>
        <v>151.19999999999999</v>
      </c>
      <c r="H63" s="5"/>
      <c r="I63" s="5"/>
      <c r="J63" s="4">
        <v>16</v>
      </c>
      <c r="K63" s="219" t="s">
        <v>197</v>
      </c>
      <c r="L63" s="220"/>
    </row>
    <row r="64" spans="1:12" x14ac:dyDescent="0.25">
      <c r="A64" s="216" t="s">
        <v>198</v>
      </c>
      <c r="B64" s="217" t="s">
        <v>198</v>
      </c>
      <c r="C64" s="218" t="s">
        <v>199</v>
      </c>
      <c r="D64" s="218" t="s">
        <v>199</v>
      </c>
      <c r="E64" s="218" t="s">
        <v>199</v>
      </c>
      <c r="F64" s="10">
        <f>VLOOKUP(A64,Prices!A:B,2,FALSE)</f>
        <v>189.54999999999998</v>
      </c>
      <c r="G64" s="28">
        <f t="shared" si="1"/>
        <v>189.54999999999998</v>
      </c>
      <c r="H64" s="5"/>
      <c r="I64" s="5"/>
      <c r="J64" s="4">
        <v>16</v>
      </c>
      <c r="K64" s="219" t="s">
        <v>200</v>
      </c>
      <c r="L64" s="220"/>
    </row>
    <row r="65" spans="1:12" x14ac:dyDescent="0.25">
      <c r="A65" s="216" t="s">
        <v>201</v>
      </c>
      <c r="B65" s="217" t="s">
        <v>201</v>
      </c>
      <c r="C65" s="218" t="s">
        <v>202</v>
      </c>
      <c r="D65" s="218" t="s">
        <v>202</v>
      </c>
      <c r="E65" s="218" t="s">
        <v>202</v>
      </c>
      <c r="F65" s="10">
        <f>VLOOKUP(A65,Prices!A:B,2,FALSE)</f>
        <v>217.23</v>
      </c>
      <c r="G65" s="28">
        <f t="shared" si="1"/>
        <v>217.23</v>
      </c>
      <c r="H65" s="5"/>
      <c r="I65" s="5"/>
      <c r="J65" s="4">
        <v>16</v>
      </c>
      <c r="K65" s="219" t="s">
        <v>203</v>
      </c>
      <c r="L65" s="220"/>
    </row>
    <row r="66" spans="1:12" x14ac:dyDescent="0.25">
      <c r="A66" s="216" t="s">
        <v>204</v>
      </c>
      <c r="B66" s="217" t="s">
        <v>204</v>
      </c>
      <c r="C66" s="218" t="s">
        <v>205</v>
      </c>
      <c r="D66" s="218" t="s">
        <v>205</v>
      </c>
      <c r="E66" s="218" t="s">
        <v>205</v>
      </c>
      <c r="F66" s="10">
        <f>VLOOKUP(A66,Prices!A:B,2,FALSE)</f>
        <v>250.91</v>
      </c>
      <c r="G66" s="28">
        <f t="shared" si="1"/>
        <v>250.91</v>
      </c>
      <c r="H66" s="5"/>
      <c r="I66" s="5"/>
      <c r="J66" s="4">
        <v>16</v>
      </c>
      <c r="K66" s="219" t="s">
        <v>206</v>
      </c>
      <c r="L66" s="220"/>
    </row>
    <row r="67" spans="1:12" x14ac:dyDescent="0.25">
      <c r="A67" s="216" t="s">
        <v>207</v>
      </c>
      <c r="B67" s="217" t="s">
        <v>207</v>
      </c>
      <c r="C67" s="218" t="s">
        <v>208</v>
      </c>
      <c r="D67" s="218" t="s">
        <v>208</v>
      </c>
      <c r="E67" s="218" t="s">
        <v>208</v>
      </c>
      <c r="F67" s="10">
        <f>VLOOKUP(A67,Prices!A:B,2,FALSE)</f>
        <v>300.3</v>
      </c>
      <c r="G67" s="28">
        <f t="shared" si="1"/>
        <v>300.3</v>
      </c>
      <c r="H67" s="5"/>
      <c r="I67" s="5"/>
      <c r="J67" s="4">
        <v>11</v>
      </c>
      <c r="K67" s="219" t="s">
        <v>209</v>
      </c>
      <c r="L67" s="220"/>
    </row>
    <row r="68" spans="1:12" x14ac:dyDescent="0.25">
      <c r="A68" s="216" t="s">
        <v>210</v>
      </c>
      <c r="B68" s="217" t="s">
        <v>210</v>
      </c>
      <c r="C68" s="218" t="s">
        <v>211</v>
      </c>
      <c r="D68" s="218" t="s">
        <v>211</v>
      </c>
      <c r="E68" s="218" t="s">
        <v>211</v>
      </c>
      <c r="F68" s="10">
        <f>VLOOKUP(A68,Prices!A:B,2,FALSE)</f>
        <v>337.08</v>
      </c>
      <c r="G68" s="28">
        <f t="shared" si="1"/>
        <v>337.08</v>
      </c>
      <c r="H68" s="5"/>
      <c r="I68" s="5"/>
      <c r="J68" s="4">
        <v>11</v>
      </c>
      <c r="K68" s="219" t="s">
        <v>212</v>
      </c>
      <c r="L68" s="220"/>
    </row>
    <row r="69" spans="1:12" x14ac:dyDescent="0.25">
      <c r="A69" s="216" t="s">
        <v>213</v>
      </c>
      <c r="B69" s="217" t="s">
        <v>213</v>
      </c>
      <c r="C69" s="218" t="s">
        <v>214</v>
      </c>
      <c r="D69" s="218" t="s">
        <v>214</v>
      </c>
      <c r="E69" s="218" t="s">
        <v>214</v>
      </c>
      <c r="F69" s="10">
        <f>VLOOKUP(A69,Prices!A:B,2,FALSE)</f>
        <v>354.23</v>
      </c>
      <c r="G69" s="28">
        <f t="shared" si="1"/>
        <v>354.23</v>
      </c>
      <c r="H69" s="5"/>
      <c r="I69" s="5"/>
      <c r="J69" s="4">
        <v>11</v>
      </c>
      <c r="K69" s="219" t="s">
        <v>215</v>
      </c>
      <c r="L69" s="220"/>
    </row>
    <row r="70" spans="1:12" x14ac:dyDescent="0.25">
      <c r="A70" s="262" t="s">
        <v>216</v>
      </c>
      <c r="B70" s="238" t="s">
        <v>216</v>
      </c>
      <c r="C70" s="239" t="s">
        <v>217</v>
      </c>
      <c r="D70" s="239" t="s">
        <v>217</v>
      </c>
      <c r="E70" s="239" t="s">
        <v>217</v>
      </c>
      <c r="F70" s="11">
        <f>VLOOKUP(A70,Prices!A:B,2,FALSE)</f>
        <v>389.52</v>
      </c>
      <c r="G70" s="28">
        <f t="shared" si="1"/>
        <v>389.52</v>
      </c>
      <c r="H70" s="5"/>
      <c r="I70" s="5"/>
      <c r="J70" s="6">
        <v>11</v>
      </c>
      <c r="K70" s="240" t="s">
        <v>218</v>
      </c>
      <c r="L70" s="261"/>
    </row>
    <row r="71" spans="1:12" x14ac:dyDescent="0.25">
      <c r="A71" s="216" t="s">
        <v>219</v>
      </c>
      <c r="B71" s="217" t="s">
        <v>219</v>
      </c>
      <c r="C71" s="218" t="s">
        <v>220</v>
      </c>
      <c r="D71" s="218" t="s">
        <v>220</v>
      </c>
      <c r="E71" s="218" t="s">
        <v>220</v>
      </c>
      <c r="F71" s="10">
        <f>VLOOKUP(A71,Prices!A:B,2,FALSE)</f>
        <v>175.04</v>
      </c>
      <c r="G71" s="47">
        <f t="shared" si="1"/>
        <v>175.04</v>
      </c>
      <c r="H71" s="5"/>
      <c r="I71" s="5"/>
      <c r="J71" s="4">
        <v>16</v>
      </c>
      <c r="K71" s="219" t="s">
        <v>221</v>
      </c>
      <c r="L71" s="220"/>
    </row>
    <row r="72" spans="1:12" x14ac:dyDescent="0.25">
      <c r="A72" s="216" t="s">
        <v>222</v>
      </c>
      <c r="B72" s="217" t="s">
        <v>222</v>
      </c>
      <c r="C72" s="218" t="s">
        <v>223</v>
      </c>
      <c r="D72" s="218" t="s">
        <v>223</v>
      </c>
      <c r="E72" s="218" t="s">
        <v>223</v>
      </c>
      <c r="F72" s="10">
        <f>VLOOKUP(A72,Prices!A:B,2,FALSE)</f>
        <v>209.2</v>
      </c>
      <c r="G72" s="28">
        <f t="shared" si="1"/>
        <v>209.2</v>
      </c>
      <c r="H72" s="5"/>
      <c r="I72" s="5"/>
      <c r="J72" s="4">
        <v>16</v>
      </c>
      <c r="K72" s="219" t="s">
        <v>224</v>
      </c>
      <c r="L72" s="220"/>
    </row>
    <row r="73" spans="1:12" x14ac:dyDescent="0.25">
      <c r="A73" s="216" t="s">
        <v>225</v>
      </c>
      <c r="B73" s="217" t="s">
        <v>225</v>
      </c>
      <c r="C73" s="218" t="s">
        <v>226</v>
      </c>
      <c r="D73" s="218" t="s">
        <v>226</v>
      </c>
      <c r="E73" s="218" t="s">
        <v>226</v>
      </c>
      <c r="F73" s="10">
        <f>VLOOKUP(A73,Prices!A:B,2,FALSE)</f>
        <v>242.64999999999998</v>
      </c>
      <c r="G73" s="28">
        <f t="shared" si="1"/>
        <v>242.64999999999998</v>
      </c>
      <c r="H73" s="5"/>
      <c r="I73" s="5"/>
      <c r="J73" s="4">
        <v>16</v>
      </c>
      <c r="K73" s="219" t="s">
        <v>227</v>
      </c>
      <c r="L73" s="220"/>
    </row>
    <row r="74" spans="1:12" x14ac:dyDescent="0.25">
      <c r="A74" s="216" t="s">
        <v>228</v>
      </c>
      <c r="B74" s="217" t="s">
        <v>228</v>
      </c>
      <c r="C74" s="218" t="s">
        <v>229</v>
      </c>
      <c r="D74" s="218" t="s">
        <v>229</v>
      </c>
      <c r="E74" s="218" t="s">
        <v>229</v>
      </c>
      <c r="F74" s="10">
        <f>VLOOKUP(A74,Prices!A:B,2,FALSE)</f>
        <v>284.46999999999997</v>
      </c>
      <c r="G74" s="28">
        <f t="shared" si="1"/>
        <v>284.46999999999997</v>
      </c>
      <c r="H74" s="5"/>
      <c r="I74" s="5"/>
      <c r="J74" s="4">
        <v>16</v>
      </c>
      <c r="K74" s="219" t="s">
        <v>230</v>
      </c>
      <c r="L74" s="220"/>
    </row>
    <row r="75" spans="1:12" x14ac:dyDescent="0.25">
      <c r="A75" s="216" t="s">
        <v>231</v>
      </c>
      <c r="B75" s="217" t="s">
        <v>231</v>
      </c>
      <c r="C75" s="218" t="s">
        <v>232</v>
      </c>
      <c r="D75" s="218" t="s">
        <v>232</v>
      </c>
      <c r="E75" s="218" t="s">
        <v>232</v>
      </c>
      <c r="F75" s="10">
        <f>VLOOKUP(A75,Prices!A:B,2,FALSE)</f>
        <v>326.36</v>
      </c>
      <c r="G75" s="28">
        <f t="shared" si="1"/>
        <v>326.36</v>
      </c>
      <c r="H75" s="5"/>
      <c r="I75" s="5"/>
      <c r="J75" s="4">
        <v>11</v>
      </c>
      <c r="K75" s="219" t="s">
        <v>233</v>
      </c>
      <c r="L75" s="220"/>
    </row>
    <row r="76" spans="1:12" x14ac:dyDescent="0.25">
      <c r="A76" s="216" t="s">
        <v>234</v>
      </c>
      <c r="B76" s="217" t="s">
        <v>234</v>
      </c>
      <c r="C76" s="218" t="s">
        <v>235</v>
      </c>
      <c r="D76" s="218" t="s">
        <v>235</v>
      </c>
      <c r="E76" s="218" t="s">
        <v>235</v>
      </c>
      <c r="F76" s="10">
        <f>VLOOKUP(A76,Prices!A:B,2,FALSE)</f>
        <v>368.06</v>
      </c>
      <c r="G76" s="28">
        <f t="shared" si="1"/>
        <v>368.06</v>
      </c>
      <c r="H76" s="5"/>
      <c r="I76" s="5"/>
      <c r="J76" s="4">
        <v>11</v>
      </c>
      <c r="K76" s="219" t="s">
        <v>236</v>
      </c>
      <c r="L76" s="220"/>
    </row>
    <row r="77" spans="1:12" x14ac:dyDescent="0.25">
      <c r="A77" s="216" t="s">
        <v>237</v>
      </c>
      <c r="B77" s="217" t="s">
        <v>237</v>
      </c>
      <c r="C77" s="218" t="s">
        <v>238</v>
      </c>
      <c r="D77" s="218" t="s">
        <v>238</v>
      </c>
      <c r="E77" s="218" t="s">
        <v>238</v>
      </c>
      <c r="F77" s="10">
        <f>VLOOKUP(A77,Prices!A:B,2,FALSE)</f>
        <v>409.82</v>
      </c>
      <c r="G77" s="28">
        <f t="shared" si="1"/>
        <v>409.82</v>
      </c>
      <c r="H77" s="5"/>
      <c r="I77" s="5"/>
      <c r="J77" s="4">
        <v>11</v>
      </c>
      <c r="K77" s="219" t="s">
        <v>239</v>
      </c>
      <c r="L77" s="220"/>
    </row>
    <row r="78" spans="1:12" x14ac:dyDescent="0.25">
      <c r="A78" s="216" t="s">
        <v>240</v>
      </c>
      <c r="B78" s="217" t="s">
        <v>240</v>
      </c>
      <c r="C78" s="239" t="s">
        <v>241</v>
      </c>
      <c r="D78" s="239" t="s">
        <v>241</v>
      </c>
      <c r="E78" s="239" t="s">
        <v>241</v>
      </c>
      <c r="F78" s="11">
        <f>VLOOKUP(A78,Prices!A:B,2,FALSE)</f>
        <v>439.28999999999996</v>
      </c>
      <c r="G78" s="28">
        <f t="shared" si="1"/>
        <v>439.28999999999996</v>
      </c>
      <c r="H78" s="5"/>
      <c r="I78" s="5"/>
      <c r="J78" s="6">
        <v>11</v>
      </c>
      <c r="K78" s="240" t="s">
        <v>242</v>
      </c>
      <c r="L78" s="261"/>
    </row>
    <row r="79" spans="1:12" x14ac:dyDescent="0.25">
      <c r="A79" s="231" t="s">
        <v>243</v>
      </c>
      <c r="B79" s="232" t="s">
        <v>243</v>
      </c>
      <c r="C79" s="218" t="s">
        <v>244</v>
      </c>
      <c r="D79" s="218" t="s">
        <v>244</v>
      </c>
      <c r="E79" s="218" t="s">
        <v>244</v>
      </c>
      <c r="F79" s="10">
        <f>VLOOKUP(A79,Prices!A:B,2,FALSE)</f>
        <v>226.98999999999998</v>
      </c>
      <c r="G79" s="47">
        <f t="shared" si="1"/>
        <v>226.98999999999998</v>
      </c>
      <c r="H79" s="5"/>
      <c r="I79" s="5"/>
      <c r="J79" s="4">
        <v>16</v>
      </c>
      <c r="K79" s="219" t="s">
        <v>245</v>
      </c>
      <c r="L79" s="220"/>
    </row>
    <row r="80" spans="1:12" x14ac:dyDescent="0.25">
      <c r="A80" s="216" t="s">
        <v>246</v>
      </c>
      <c r="B80" s="217" t="s">
        <v>246</v>
      </c>
      <c r="C80" s="218" t="s">
        <v>247</v>
      </c>
      <c r="D80" s="218" t="s">
        <v>247</v>
      </c>
      <c r="E80" s="218" t="s">
        <v>247</v>
      </c>
      <c r="F80" s="10">
        <f>VLOOKUP(A80,Prices!A:B,2,FALSE)</f>
        <v>271.27999999999997</v>
      </c>
      <c r="G80" s="28">
        <f t="shared" si="1"/>
        <v>271.27999999999997</v>
      </c>
      <c r="H80" s="5"/>
      <c r="I80" s="5"/>
      <c r="J80" s="4">
        <v>16</v>
      </c>
      <c r="K80" s="219" t="s">
        <v>248</v>
      </c>
      <c r="L80" s="220"/>
    </row>
    <row r="81" spans="1:12" x14ac:dyDescent="0.25">
      <c r="A81" s="216" t="s">
        <v>249</v>
      </c>
      <c r="B81" s="217" t="s">
        <v>249</v>
      </c>
      <c r="C81" s="218" t="s">
        <v>250</v>
      </c>
      <c r="D81" s="218" t="s">
        <v>250</v>
      </c>
      <c r="E81" s="218" t="s">
        <v>250</v>
      </c>
      <c r="F81" s="10">
        <f>VLOOKUP(A81,Prices!A:B,2,FALSE)</f>
        <v>314.69</v>
      </c>
      <c r="G81" s="28">
        <f t="shared" si="1"/>
        <v>314.69</v>
      </c>
      <c r="H81" s="5"/>
      <c r="I81" s="5"/>
      <c r="J81" s="4">
        <v>16</v>
      </c>
      <c r="K81" s="219" t="s">
        <v>251</v>
      </c>
      <c r="L81" s="220"/>
    </row>
    <row r="82" spans="1:12" x14ac:dyDescent="0.25">
      <c r="A82" s="216" t="s">
        <v>252</v>
      </c>
      <c r="B82" s="217" t="s">
        <v>252</v>
      </c>
      <c r="C82" s="218" t="s">
        <v>253</v>
      </c>
      <c r="D82" s="218" t="s">
        <v>253</v>
      </c>
      <c r="E82" s="218" t="s">
        <v>253</v>
      </c>
      <c r="F82" s="10">
        <f>VLOOKUP(A82,Prices!A:B,2,FALSE)</f>
        <v>368.96</v>
      </c>
      <c r="G82" s="28">
        <f t="shared" si="1"/>
        <v>368.96</v>
      </c>
      <c r="H82" s="5"/>
      <c r="I82" s="5"/>
      <c r="J82" s="4">
        <v>16</v>
      </c>
      <c r="K82" s="219" t="s">
        <v>254</v>
      </c>
      <c r="L82" s="220"/>
    </row>
    <row r="83" spans="1:12" x14ac:dyDescent="0.25">
      <c r="A83" s="216" t="s">
        <v>255</v>
      </c>
      <c r="B83" s="217" t="s">
        <v>255</v>
      </c>
      <c r="C83" s="218" t="s">
        <v>256</v>
      </c>
      <c r="D83" s="218" t="s">
        <v>256</v>
      </c>
      <c r="E83" s="218" t="s">
        <v>256</v>
      </c>
      <c r="F83" s="10">
        <f>VLOOKUP(A83,Prices!A:B,2,FALSE)</f>
        <v>423.21</v>
      </c>
      <c r="G83" s="28">
        <f t="shared" si="1"/>
        <v>423.21</v>
      </c>
      <c r="H83" s="5"/>
      <c r="I83" s="5"/>
      <c r="J83" s="4">
        <v>11</v>
      </c>
      <c r="K83" s="219" t="s">
        <v>257</v>
      </c>
      <c r="L83" s="220"/>
    </row>
    <row r="84" spans="1:12" x14ac:dyDescent="0.25">
      <c r="A84" s="216" t="s">
        <v>258</v>
      </c>
      <c r="B84" s="217" t="s">
        <v>258</v>
      </c>
      <c r="C84" s="218" t="s">
        <v>259</v>
      </c>
      <c r="D84" s="218" t="s">
        <v>259</v>
      </c>
      <c r="E84" s="218" t="s">
        <v>259</v>
      </c>
      <c r="F84" s="10">
        <f>VLOOKUP(A84,Prices!A:B,2,FALSE)</f>
        <v>476.14</v>
      </c>
      <c r="G84" s="28">
        <f t="shared" si="1"/>
        <v>476.14</v>
      </c>
      <c r="H84" s="5"/>
      <c r="I84" s="5"/>
      <c r="J84" s="4">
        <v>11</v>
      </c>
      <c r="K84" s="219" t="s">
        <v>260</v>
      </c>
      <c r="L84" s="220"/>
    </row>
    <row r="85" spans="1:12" x14ac:dyDescent="0.25">
      <c r="A85" s="216" t="s">
        <v>261</v>
      </c>
      <c r="B85" s="217" t="s">
        <v>261</v>
      </c>
      <c r="C85" s="218" t="s">
        <v>262</v>
      </c>
      <c r="D85" s="218" t="s">
        <v>262</v>
      </c>
      <c r="E85" s="218" t="s">
        <v>262</v>
      </c>
      <c r="F85" s="10">
        <f>VLOOKUP(A85,Prices!A:B,2,FALSE)</f>
        <v>531.53</v>
      </c>
      <c r="G85" s="28">
        <f t="shared" si="1"/>
        <v>531.53</v>
      </c>
      <c r="H85" s="5"/>
      <c r="I85" s="5"/>
      <c r="J85" s="4">
        <v>11</v>
      </c>
      <c r="K85" s="219" t="s">
        <v>263</v>
      </c>
      <c r="L85" s="220"/>
    </row>
    <row r="86" spans="1:12" x14ac:dyDescent="0.25">
      <c r="A86" s="216" t="s">
        <v>264</v>
      </c>
      <c r="B86" s="217" t="s">
        <v>264</v>
      </c>
      <c r="C86" s="218" t="s">
        <v>265</v>
      </c>
      <c r="D86" s="218" t="s">
        <v>265</v>
      </c>
      <c r="E86" s="218" t="s">
        <v>265</v>
      </c>
      <c r="F86" s="10">
        <f>VLOOKUP(A86,Prices!A:B,2,FALSE)</f>
        <v>569.71</v>
      </c>
      <c r="G86" s="28">
        <f t="shared" si="1"/>
        <v>569.71</v>
      </c>
      <c r="H86" s="5"/>
      <c r="I86" s="5"/>
      <c r="J86" s="4">
        <v>11</v>
      </c>
      <c r="K86" s="219" t="s">
        <v>266</v>
      </c>
      <c r="L86" s="220"/>
    </row>
    <row r="87" spans="1:12" x14ac:dyDescent="0.25">
      <c r="A87" s="256" t="s">
        <v>267</v>
      </c>
      <c r="B87" s="257" t="s">
        <v>267</v>
      </c>
      <c r="C87" s="258" t="s">
        <v>268</v>
      </c>
      <c r="D87" s="258" t="s">
        <v>268</v>
      </c>
      <c r="E87" s="258" t="s">
        <v>268</v>
      </c>
      <c r="F87" s="32">
        <f>VLOOKUP(A87,Prices!A:B,2,FALSE)</f>
        <v>423.64</v>
      </c>
      <c r="G87" s="47">
        <f t="shared" si="1"/>
        <v>423.64</v>
      </c>
      <c r="H87" s="33"/>
      <c r="I87" s="33"/>
      <c r="J87" s="34">
        <v>11</v>
      </c>
      <c r="K87" s="259" t="s">
        <v>269</v>
      </c>
      <c r="L87" s="260"/>
    </row>
    <row r="88" spans="1:12" x14ac:dyDescent="0.25">
      <c r="A88" s="229" t="s">
        <v>270</v>
      </c>
      <c r="B88" s="217" t="s">
        <v>270</v>
      </c>
      <c r="C88" s="218" t="s">
        <v>271</v>
      </c>
      <c r="D88" s="218" t="s">
        <v>271</v>
      </c>
      <c r="E88" s="218" t="s">
        <v>271</v>
      </c>
      <c r="F88" s="10">
        <f>VLOOKUP(A88,Prices!A:B,2,FALSE)</f>
        <v>496.64</v>
      </c>
      <c r="G88" s="28">
        <f t="shared" si="1"/>
        <v>496.64</v>
      </c>
      <c r="H88" s="5"/>
      <c r="I88" s="5"/>
      <c r="J88" s="4">
        <v>11</v>
      </c>
      <c r="K88" s="219" t="s">
        <v>272</v>
      </c>
      <c r="L88" s="230"/>
    </row>
    <row r="89" spans="1:12" x14ac:dyDescent="0.25">
      <c r="A89" s="229" t="s">
        <v>273</v>
      </c>
      <c r="B89" s="217" t="s">
        <v>273</v>
      </c>
      <c r="C89" s="218" t="s">
        <v>274</v>
      </c>
      <c r="D89" s="218" t="s">
        <v>274</v>
      </c>
      <c r="E89" s="218" t="s">
        <v>274</v>
      </c>
      <c r="F89" s="10">
        <f>VLOOKUP(A89,Prices!A:B,2,FALSE)</f>
        <v>569.67999999999995</v>
      </c>
      <c r="G89" s="28">
        <f t="shared" si="1"/>
        <v>569.67999999999995</v>
      </c>
      <c r="H89" s="5"/>
      <c r="I89" s="5"/>
      <c r="J89" s="4">
        <v>6</v>
      </c>
      <c r="K89" s="219" t="s">
        <v>275</v>
      </c>
      <c r="L89" s="230"/>
    </row>
    <row r="90" spans="1:12" x14ac:dyDescent="0.25">
      <c r="A90" s="229" t="s">
        <v>276</v>
      </c>
      <c r="B90" s="217" t="s">
        <v>276</v>
      </c>
      <c r="C90" s="218" t="s">
        <v>277</v>
      </c>
      <c r="D90" s="218" t="s">
        <v>277</v>
      </c>
      <c r="E90" s="218" t="s">
        <v>277</v>
      </c>
      <c r="F90" s="10">
        <f>VLOOKUP(A90,Prices!A:B,2,FALSE)</f>
        <v>640.91</v>
      </c>
      <c r="G90" s="28">
        <f t="shared" si="1"/>
        <v>640.91</v>
      </c>
      <c r="H90" s="5"/>
      <c r="I90" s="5"/>
      <c r="J90" s="4">
        <v>6</v>
      </c>
      <c r="K90" s="219" t="s">
        <v>278</v>
      </c>
      <c r="L90" s="230"/>
    </row>
    <row r="91" spans="1:12" x14ac:dyDescent="0.25">
      <c r="A91" s="229" t="s">
        <v>279</v>
      </c>
      <c r="B91" s="217" t="s">
        <v>279</v>
      </c>
      <c r="C91" s="218" t="s">
        <v>280</v>
      </c>
      <c r="D91" s="218" t="s">
        <v>280</v>
      </c>
      <c r="E91" s="218" t="s">
        <v>280</v>
      </c>
      <c r="F91" s="10">
        <f>VLOOKUP(A91,Prices!A:B,2,FALSE)</f>
        <v>715.43999999999994</v>
      </c>
      <c r="G91" s="28">
        <f t="shared" si="1"/>
        <v>715.43999999999994</v>
      </c>
      <c r="H91" s="5"/>
      <c r="I91" s="5"/>
      <c r="J91" s="4">
        <v>6</v>
      </c>
      <c r="K91" s="219" t="s">
        <v>281</v>
      </c>
      <c r="L91" s="230"/>
    </row>
    <row r="92" spans="1:12" ht="15.75" thickBot="1" x14ac:dyDescent="0.3">
      <c r="A92" s="251" t="s">
        <v>282</v>
      </c>
      <c r="B92" s="252" t="s">
        <v>282</v>
      </c>
      <c r="C92" s="253" t="s">
        <v>283</v>
      </c>
      <c r="D92" s="253" t="s">
        <v>283</v>
      </c>
      <c r="E92" s="253" t="s">
        <v>283</v>
      </c>
      <c r="F92" s="39">
        <f>VLOOKUP(A92,Prices!A:B,2,FALSE)</f>
        <v>766.88</v>
      </c>
      <c r="G92" s="48">
        <f t="shared" si="1"/>
        <v>766.88</v>
      </c>
      <c r="H92" s="40"/>
      <c r="I92" s="40"/>
      <c r="J92" s="41">
        <v>6</v>
      </c>
      <c r="K92" s="254" t="s">
        <v>284</v>
      </c>
      <c r="L92" s="255"/>
    </row>
    <row r="93" spans="1:12" x14ac:dyDescent="0.25">
      <c r="A93" s="214"/>
      <c r="B93" s="215"/>
      <c r="C93" s="215"/>
      <c r="D93" s="215"/>
      <c r="E93" s="215"/>
    </row>
    <row r="94" spans="1:12" x14ac:dyDescent="0.25">
      <c r="A94" s="215"/>
      <c r="B94" s="215"/>
      <c r="C94" s="215"/>
      <c r="D94" s="215"/>
      <c r="E94" s="215"/>
    </row>
    <row r="95" spans="1:12" x14ac:dyDescent="0.25">
      <c r="A95" s="215"/>
      <c r="B95" s="215"/>
      <c r="C95" s="215"/>
      <c r="D95" s="215"/>
      <c r="E95" s="215"/>
    </row>
    <row r="96" spans="1:12" x14ac:dyDescent="0.25">
      <c r="A96" s="215"/>
      <c r="B96" s="215"/>
      <c r="C96" s="215"/>
      <c r="D96" s="215"/>
      <c r="E96" s="215"/>
    </row>
    <row r="97" spans="1:12" x14ac:dyDescent="0.25">
      <c r="A97" s="214" t="s">
        <v>87</v>
      </c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</row>
    <row r="98" spans="1:12" x14ac:dyDescent="0.25">
      <c r="A98" s="214" t="s">
        <v>88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</row>
    <row r="99" spans="1:12" ht="15.75" thickBot="1" x14ac:dyDescent="0.3">
      <c r="A99" s="214" t="s">
        <v>89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</row>
    <row r="100" spans="1:12" ht="15.75" thickBot="1" x14ac:dyDescent="0.3">
      <c r="A100" s="196" t="s">
        <v>90</v>
      </c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8"/>
    </row>
    <row r="101" spans="1:12" ht="15" customHeight="1" x14ac:dyDescent="0.25">
      <c r="A101" s="226" t="s">
        <v>602</v>
      </c>
      <c r="B101" s="227"/>
      <c r="C101" s="227"/>
      <c r="D101" s="227"/>
      <c r="E101" s="227"/>
      <c r="F101" s="227"/>
      <c r="G101" s="227"/>
      <c r="H101" s="227"/>
      <c r="I101" s="227"/>
      <c r="J101" s="227"/>
      <c r="K101" s="227" t="s">
        <v>754</v>
      </c>
      <c r="L101" s="228"/>
    </row>
    <row r="102" spans="1:12" ht="15.75" customHeight="1" thickBot="1" x14ac:dyDescent="0.3">
      <c r="A102" s="199" t="s">
        <v>744</v>
      </c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1"/>
    </row>
    <row r="103" spans="1:12" ht="15.75" customHeight="1" thickBot="1" x14ac:dyDescent="0.3">
      <c r="A103" s="202" t="str">
        <f>A3</f>
        <v>Effective January 17, 2022</v>
      </c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4"/>
    </row>
    <row r="104" spans="1:12" x14ac:dyDescent="0.25">
      <c r="A104" s="205"/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7"/>
    </row>
    <row r="105" spans="1:12" x14ac:dyDescent="0.25">
      <c r="A105" s="208"/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  <c r="L105" s="210"/>
    </row>
    <row r="106" spans="1:12" x14ac:dyDescent="0.25">
      <c r="A106" s="208"/>
      <c r="B106" s="209"/>
      <c r="C106" s="209"/>
      <c r="D106" s="209"/>
      <c r="E106" s="209"/>
      <c r="F106" s="209"/>
      <c r="G106" s="209"/>
      <c r="H106" s="209"/>
      <c r="I106" s="209"/>
      <c r="J106" s="209"/>
      <c r="K106" s="209"/>
      <c r="L106" s="210"/>
    </row>
    <row r="107" spans="1:12" x14ac:dyDescent="0.25">
      <c r="A107" s="208"/>
      <c r="B107" s="209"/>
      <c r="C107" s="209"/>
      <c r="D107" s="209"/>
      <c r="E107" s="209"/>
      <c r="F107" s="209"/>
      <c r="G107" s="209"/>
      <c r="H107" s="209"/>
      <c r="I107" s="209"/>
      <c r="J107" s="209"/>
      <c r="K107" s="209"/>
      <c r="L107" s="210"/>
    </row>
    <row r="108" spans="1:12" ht="15.75" thickBot="1" x14ac:dyDescent="0.3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7"/>
    </row>
    <row r="109" spans="1:12" ht="15.75" thickBot="1" x14ac:dyDescent="0.3">
      <c r="A109" s="245" t="s">
        <v>0</v>
      </c>
      <c r="B109" s="246"/>
      <c r="C109" s="249" t="s">
        <v>1</v>
      </c>
      <c r="D109" s="249"/>
      <c r="E109" s="249"/>
      <c r="F109" s="1" t="s">
        <v>96</v>
      </c>
      <c r="G109" s="1" t="s">
        <v>445</v>
      </c>
      <c r="H109" s="1"/>
      <c r="I109" s="1"/>
      <c r="J109" s="1" t="s">
        <v>2</v>
      </c>
      <c r="K109" s="245" t="s">
        <v>3</v>
      </c>
      <c r="L109" s="246"/>
    </row>
    <row r="110" spans="1:12" ht="15.75" thickBot="1" x14ac:dyDescent="0.3">
      <c r="A110" s="247"/>
      <c r="B110" s="248"/>
      <c r="C110" s="250" t="s">
        <v>5</v>
      </c>
      <c r="D110" s="250"/>
      <c r="E110" s="250"/>
      <c r="F110" s="2" t="s">
        <v>97</v>
      </c>
      <c r="G110" s="44">
        <f>G60</f>
        <v>0</v>
      </c>
      <c r="H110" s="43"/>
      <c r="I110" s="43"/>
      <c r="J110" s="3" t="s">
        <v>7</v>
      </c>
      <c r="K110" s="247"/>
      <c r="L110" s="248"/>
    </row>
    <row r="111" spans="1:12" ht="15.75" thickBot="1" x14ac:dyDescent="0.3">
      <c r="A111" s="242" t="s">
        <v>98</v>
      </c>
      <c r="B111" s="243"/>
      <c r="C111" s="243"/>
      <c r="D111" s="243"/>
      <c r="E111" s="243"/>
      <c r="F111" s="243"/>
      <c r="G111" s="243"/>
      <c r="H111" s="243"/>
      <c r="I111" s="243"/>
      <c r="J111" s="243"/>
      <c r="K111" s="243"/>
      <c r="L111" s="244"/>
    </row>
    <row r="112" spans="1:12" ht="15.75" thickBot="1" x14ac:dyDescent="0.3">
      <c r="A112" s="242" t="s">
        <v>285</v>
      </c>
      <c r="B112" s="243"/>
      <c r="C112" s="243"/>
      <c r="D112" s="243"/>
      <c r="E112" s="243"/>
      <c r="F112" s="243"/>
      <c r="G112" s="243"/>
      <c r="H112" s="243"/>
      <c r="I112" s="243"/>
      <c r="J112" s="243"/>
      <c r="K112" s="243"/>
      <c r="L112" s="244"/>
    </row>
    <row r="113" spans="1:12" x14ac:dyDescent="0.25">
      <c r="A113" s="236" t="s">
        <v>286</v>
      </c>
      <c r="B113" s="232" t="s">
        <v>286</v>
      </c>
      <c r="C113" s="218" t="s">
        <v>287</v>
      </c>
      <c r="D113" s="218" t="s">
        <v>287</v>
      </c>
      <c r="E113" s="218" t="s">
        <v>287</v>
      </c>
      <c r="F113" s="10">
        <f>VLOOKUP(A113,Prices!A:B,2,FALSE)</f>
        <v>162.29</v>
      </c>
      <c r="G113" s="28">
        <f t="shared" ref="G113:G142" si="2">F113*$I$13</f>
        <v>162.29</v>
      </c>
      <c r="H113" s="5"/>
      <c r="I113" s="5"/>
      <c r="J113" s="4">
        <v>11</v>
      </c>
      <c r="K113" s="219" t="s">
        <v>288</v>
      </c>
      <c r="L113" s="230"/>
    </row>
    <row r="114" spans="1:12" x14ac:dyDescent="0.25">
      <c r="A114" s="229" t="s">
        <v>289</v>
      </c>
      <c r="B114" s="217" t="s">
        <v>289</v>
      </c>
      <c r="C114" s="218" t="s">
        <v>290</v>
      </c>
      <c r="D114" s="218" t="s">
        <v>290</v>
      </c>
      <c r="E114" s="218" t="s">
        <v>290</v>
      </c>
      <c r="F114" s="10">
        <f>VLOOKUP(A114,Prices!A:B,2,FALSE)</f>
        <v>199.03</v>
      </c>
      <c r="G114" s="28">
        <f t="shared" si="2"/>
        <v>199.03</v>
      </c>
      <c r="H114" s="5"/>
      <c r="I114" s="5"/>
      <c r="J114" s="4">
        <v>11</v>
      </c>
      <c r="K114" s="219" t="s">
        <v>291</v>
      </c>
      <c r="L114" s="230"/>
    </row>
    <row r="115" spans="1:12" x14ac:dyDescent="0.25">
      <c r="A115" s="229" t="s">
        <v>292</v>
      </c>
      <c r="B115" s="217" t="s">
        <v>292</v>
      </c>
      <c r="C115" s="218" t="s">
        <v>293</v>
      </c>
      <c r="D115" s="218" t="s">
        <v>293</v>
      </c>
      <c r="E115" s="218" t="s">
        <v>293</v>
      </c>
      <c r="F115" s="10">
        <f>VLOOKUP(A115,Prices!A:B,2,FALSE)</f>
        <v>232.63</v>
      </c>
      <c r="G115" s="28">
        <f t="shared" si="2"/>
        <v>232.63</v>
      </c>
      <c r="H115" s="5"/>
      <c r="I115" s="5"/>
      <c r="J115" s="4">
        <v>11</v>
      </c>
      <c r="K115" s="219" t="s">
        <v>294</v>
      </c>
      <c r="L115" s="230"/>
    </row>
    <row r="116" spans="1:12" x14ac:dyDescent="0.25">
      <c r="A116" s="229" t="s">
        <v>295</v>
      </c>
      <c r="B116" s="217" t="s">
        <v>295</v>
      </c>
      <c r="C116" s="218" t="s">
        <v>296</v>
      </c>
      <c r="D116" s="218" t="s">
        <v>296</v>
      </c>
      <c r="E116" s="218" t="s">
        <v>296</v>
      </c>
      <c r="F116" s="10">
        <f>VLOOKUP(A116,Prices!A:B,2,FALSE)</f>
        <v>268.77</v>
      </c>
      <c r="G116" s="28">
        <f t="shared" si="2"/>
        <v>268.77</v>
      </c>
      <c r="H116" s="5"/>
      <c r="I116" s="5"/>
      <c r="J116" s="4">
        <v>11</v>
      </c>
      <c r="K116" s="219" t="s">
        <v>297</v>
      </c>
      <c r="L116" s="230"/>
    </row>
    <row r="117" spans="1:12" x14ac:dyDescent="0.25">
      <c r="A117" s="229" t="s">
        <v>298</v>
      </c>
      <c r="B117" s="217" t="s">
        <v>298</v>
      </c>
      <c r="C117" s="218" t="s">
        <v>299</v>
      </c>
      <c r="D117" s="218" t="s">
        <v>299</v>
      </c>
      <c r="E117" s="218" t="s">
        <v>299</v>
      </c>
      <c r="F117" s="10">
        <f>VLOOKUP(A117,Prices!A:B,2,FALSE)</f>
        <v>313.58999999999997</v>
      </c>
      <c r="G117" s="28">
        <f t="shared" si="2"/>
        <v>313.58999999999997</v>
      </c>
      <c r="H117" s="5"/>
      <c r="I117" s="5"/>
      <c r="J117" s="4">
        <v>8</v>
      </c>
      <c r="K117" s="219" t="s">
        <v>300</v>
      </c>
      <c r="L117" s="230"/>
    </row>
    <row r="118" spans="1:12" x14ac:dyDescent="0.25">
      <c r="A118" s="229" t="s">
        <v>301</v>
      </c>
      <c r="B118" s="217" t="s">
        <v>301</v>
      </c>
      <c r="C118" s="218" t="s">
        <v>302</v>
      </c>
      <c r="D118" s="218" t="s">
        <v>302</v>
      </c>
      <c r="E118" s="218" t="s">
        <v>302</v>
      </c>
      <c r="F118" s="10">
        <f>VLOOKUP(A118,Prices!A:B,2,FALSE)</f>
        <v>353.71</v>
      </c>
      <c r="G118" s="28">
        <f t="shared" si="2"/>
        <v>353.71</v>
      </c>
      <c r="H118" s="5"/>
      <c r="I118" s="5"/>
      <c r="J118" s="4">
        <v>8</v>
      </c>
      <c r="K118" s="219" t="s">
        <v>303</v>
      </c>
      <c r="L118" s="230"/>
    </row>
    <row r="119" spans="1:12" x14ac:dyDescent="0.25">
      <c r="A119" s="229" t="s">
        <v>304</v>
      </c>
      <c r="B119" s="217" t="s">
        <v>304</v>
      </c>
      <c r="C119" s="218" t="s">
        <v>305</v>
      </c>
      <c r="D119" s="218" t="s">
        <v>305</v>
      </c>
      <c r="E119" s="218" t="s">
        <v>305</v>
      </c>
      <c r="F119" s="10">
        <f>VLOOKUP(A119,Prices!A:B,2,FALSE)</f>
        <v>368.96</v>
      </c>
      <c r="G119" s="28">
        <f t="shared" si="2"/>
        <v>368.96</v>
      </c>
      <c r="H119" s="5"/>
      <c r="I119" s="5"/>
      <c r="J119" s="4">
        <v>8</v>
      </c>
      <c r="K119" s="219" t="s">
        <v>306</v>
      </c>
      <c r="L119" s="230"/>
    </row>
    <row r="120" spans="1:12" x14ac:dyDescent="0.25">
      <c r="A120" s="237" t="s">
        <v>307</v>
      </c>
      <c r="B120" s="238" t="s">
        <v>307</v>
      </c>
      <c r="C120" s="239" t="s">
        <v>308</v>
      </c>
      <c r="D120" s="239" t="s">
        <v>308</v>
      </c>
      <c r="E120" s="239" t="s">
        <v>308</v>
      </c>
      <c r="F120" s="11">
        <f>VLOOKUP(A120,Prices!A:B,2,FALSE)</f>
        <v>417.18</v>
      </c>
      <c r="G120" s="28">
        <f t="shared" si="2"/>
        <v>417.18</v>
      </c>
      <c r="H120" s="5"/>
      <c r="I120" s="5"/>
      <c r="J120" s="4">
        <v>8</v>
      </c>
      <c r="K120" s="240" t="s">
        <v>309</v>
      </c>
      <c r="L120" s="241"/>
    </row>
    <row r="121" spans="1:12" x14ac:dyDescent="0.25">
      <c r="A121" s="236" t="s">
        <v>310</v>
      </c>
      <c r="B121" s="232" t="s">
        <v>310</v>
      </c>
      <c r="C121" s="218" t="s">
        <v>311</v>
      </c>
      <c r="D121" s="218" t="s">
        <v>311</v>
      </c>
      <c r="E121" s="218" t="s">
        <v>311</v>
      </c>
      <c r="F121" s="10">
        <f>VLOOKUP(A121,Prices!A:B,2,FALSE)</f>
        <v>188.73999999999998</v>
      </c>
      <c r="G121" s="47">
        <f t="shared" si="2"/>
        <v>188.73999999999998</v>
      </c>
      <c r="H121" s="8"/>
      <c r="I121" s="8"/>
      <c r="J121" s="9">
        <v>11</v>
      </c>
      <c r="K121" s="219" t="s">
        <v>312</v>
      </c>
      <c r="L121" s="230"/>
    </row>
    <row r="122" spans="1:12" x14ac:dyDescent="0.25">
      <c r="A122" s="229" t="s">
        <v>313</v>
      </c>
      <c r="B122" s="217" t="s">
        <v>313</v>
      </c>
      <c r="C122" s="218" t="s">
        <v>314</v>
      </c>
      <c r="D122" s="218" t="s">
        <v>314</v>
      </c>
      <c r="E122" s="218" t="s">
        <v>314</v>
      </c>
      <c r="F122" s="10">
        <f>VLOOKUP(A122,Prices!A:B,2,FALSE)</f>
        <v>213.45999999999998</v>
      </c>
      <c r="G122" s="28">
        <f t="shared" si="2"/>
        <v>213.45999999999998</v>
      </c>
      <c r="H122" s="5"/>
      <c r="I122" s="5"/>
      <c r="J122" s="4">
        <v>11</v>
      </c>
      <c r="K122" s="219" t="s">
        <v>315</v>
      </c>
      <c r="L122" s="230"/>
    </row>
    <row r="123" spans="1:12" x14ac:dyDescent="0.25">
      <c r="A123" s="229" t="s">
        <v>316</v>
      </c>
      <c r="B123" s="217" t="s">
        <v>316</v>
      </c>
      <c r="C123" s="218" t="s">
        <v>317</v>
      </c>
      <c r="D123" s="218" t="s">
        <v>317</v>
      </c>
      <c r="E123" s="218" t="s">
        <v>317</v>
      </c>
      <c r="F123" s="10">
        <f>VLOOKUP(A123,Prices!A:B,2,FALSE)</f>
        <v>256.14</v>
      </c>
      <c r="G123" s="28">
        <f t="shared" si="2"/>
        <v>256.14</v>
      </c>
      <c r="H123" s="5"/>
      <c r="I123" s="5"/>
      <c r="J123" s="4">
        <v>11</v>
      </c>
      <c r="K123" s="219" t="s">
        <v>318</v>
      </c>
      <c r="L123" s="230"/>
    </row>
    <row r="124" spans="1:12" x14ac:dyDescent="0.25">
      <c r="A124" s="229" t="s">
        <v>319</v>
      </c>
      <c r="B124" s="217" t="s">
        <v>319</v>
      </c>
      <c r="C124" s="218" t="s">
        <v>320</v>
      </c>
      <c r="D124" s="218" t="s">
        <v>320</v>
      </c>
      <c r="E124" s="218" t="s">
        <v>320</v>
      </c>
      <c r="F124" s="10">
        <f>VLOOKUP(A124,Prices!A:B,2,FALSE)</f>
        <v>303.08</v>
      </c>
      <c r="G124" s="28">
        <f t="shared" si="2"/>
        <v>303.08</v>
      </c>
      <c r="H124" s="5"/>
      <c r="I124" s="5"/>
      <c r="J124" s="4">
        <v>11</v>
      </c>
      <c r="K124" s="219" t="s">
        <v>321</v>
      </c>
      <c r="L124" s="230"/>
    </row>
    <row r="125" spans="1:12" x14ac:dyDescent="0.25">
      <c r="A125" s="229" t="s">
        <v>322</v>
      </c>
      <c r="B125" s="217" t="s">
        <v>322</v>
      </c>
      <c r="C125" s="218" t="s">
        <v>323</v>
      </c>
      <c r="D125" s="218" t="s">
        <v>323</v>
      </c>
      <c r="E125" s="218" t="s">
        <v>323</v>
      </c>
      <c r="F125" s="10">
        <f>VLOOKUP(A125,Prices!A:B,2,FALSE)</f>
        <v>345.82</v>
      </c>
      <c r="G125" s="28">
        <f t="shared" si="2"/>
        <v>345.82</v>
      </c>
      <c r="H125" s="5"/>
      <c r="I125" s="5"/>
      <c r="J125" s="4">
        <v>8</v>
      </c>
      <c r="K125" s="219" t="s">
        <v>324</v>
      </c>
      <c r="L125" s="230"/>
    </row>
    <row r="126" spans="1:12" x14ac:dyDescent="0.25">
      <c r="A126" s="229" t="s">
        <v>325</v>
      </c>
      <c r="B126" s="217" t="s">
        <v>325</v>
      </c>
      <c r="C126" s="218" t="s">
        <v>326</v>
      </c>
      <c r="D126" s="218" t="s">
        <v>326</v>
      </c>
      <c r="E126" s="218" t="s">
        <v>326</v>
      </c>
      <c r="F126" s="10">
        <f>VLOOKUP(A126,Prices!A:B,2,FALSE)</f>
        <v>386.24</v>
      </c>
      <c r="G126" s="28">
        <f t="shared" si="2"/>
        <v>386.24</v>
      </c>
      <c r="H126" s="5"/>
      <c r="I126" s="5"/>
      <c r="J126" s="4">
        <v>8</v>
      </c>
      <c r="K126" s="219" t="s">
        <v>327</v>
      </c>
      <c r="L126" s="230"/>
    </row>
    <row r="127" spans="1:12" x14ac:dyDescent="0.25">
      <c r="A127" s="229" t="s">
        <v>328</v>
      </c>
      <c r="B127" s="217" t="s">
        <v>328</v>
      </c>
      <c r="C127" s="218" t="s">
        <v>329</v>
      </c>
      <c r="D127" s="218" t="s">
        <v>329</v>
      </c>
      <c r="E127" s="218" t="s">
        <v>329</v>
      </c>
      <c r="F127" s="10">
        <f>VLOOKUP(A127,Prices!A:B,2,FALSE)</f>
        <v>426.9</v>
      </c>
      <c r="G127" s="28">
        <f t="shared" si="2"/>
        <v>426.9</v>
      </c>
      <c r="H127" s="5"/>
      <c r="I127" s="5"/>
      <c r="J127" s="4">
        <v>8</v>
      </c>
      <c r="K127" s="219" t="s">
        <v>330</v>
      </c>
      <c r="L127" s="230"/>
    </row>
    <row r="128" spans="1:12" x14ac:dyDescent="0.25">
      <c r="A128" s="237" t="s">
        <v>331</v>
      </c>
      <c r="B128" s="238" t="s">
        <v>331</v>
      </c>
      <c r="C128" s="239" t="s">
        <v>332</v>
      </c>
      <c r="D128" s="239" t="s">
        <v>332</v>
      </c>
      <c r="E128" s="239" t="s">
        <v>332</v>
      </c>
      <c r="F128" s="11">
        <f>VLOOKUP(A128,Prices!A:B,2,FALSE)</f>
        <v>469.58</v>
      </c>
      <c r="G128" s="28">
        <f t="shared" si="2"/>
        <v>469.58</v>
      </c>
      <c r="H128" s="5"/>
      <c r="I128" s="5"/>
      <c r="J128" s="4">
        <v>8</v>
      </c>
      <c r="K128" s="240" t="s">
        <v>333</v>
      </c>
      <c r="L128" s="241"/>
    </row>
    <row r="129" spans="1:12" x14ac:dyDescent="0.25">
      <c r="A129" s="236" t="s">
        <v>334</v>
      </c>
      <c r="B129" s="232" t="s">
        <v>334</v>
      </c>
      <c r="C129" s="218" t="s">
        <v>335</v>
      </c>
      <c r="D129" s="218" t="s">
        <v>335</v>
      </c>
      <c r="E129" s="218" t="s">
        <v>335</v>
      </c>
      <c r="F129" s="10">
        <f>VLOOKUP(A129,Prices!A:B,2,FALSE)</f>
        <v>243.57999999999998</v>
      </c>
      <c r="G129" s="47">
        <f t="shared" si="2"/>
        <v>243.57999999999998</v>
      </c>
      <c r="H129" s="8"/>
      <c r="I129" s="8"/>
      <c r="J129" s="9">
        <v>11</v>
      </c>
      <c r="K129" s="219" t="s">
        <v>336</v>
      </c>
      <c r="L129" s="230"/>
    </row>
    <row r="130" spans="1:12" x14ac:dyDescent="0.25">
      <c r="A130" s="229" t="s">
        <v>337</v>
      </c>
      <c r="B130" s="217" t="s">
        <v>337</v>
      </c>
      <c r="C130" s="218" t="s">
        <v>338</v>
      </c>
      <c r="D130" s="218" t="s">
        <v>338</v>
      </c>
      <c r="E130" s="218" t="s">
        <v>338</v>
      </c>
      <c r="F130" s="10">
        <f>VLOOKUP(A130,Prices!A:B,2,FALSE)</f>
        <v>276.82</v>
      </c>
      <c r="G130" s="28">
        <f t="shared" si="2"/>
        <v>276.82</v>
      </c>
      <c r="H130" s="5"/>
      <c r="I130" s="5"/>
      <c r="J130" s="4">
        <v>11</v>
      </c>
      <c r="K130" s="219" t="s">
        <v>339</v>
      </c>
      <c r="L130" s="230"/>
    </row>
    <row r="131" spans="1:12" x14ac:dyDescent="0.25">
      <c r="A131" s="229" t="s">
        <v>340</v>
      </c>
      <c r="B131" s="217" t="s">
        <v>340</v>
      </c>
      <c r="C131" s="218" t="s">
        <v>341</v>
      </c>
      <c r="D131" s="218" t="s">
        <v>341</v>
      </c>
      <c r="E131" s="218" t="s">
        <v>341</v>
      </c>
      <c r="F131" s="10">
        <f>VLOOKUP(A131,Prices!A:B,2,FALSE)</f>
        <v>332.2</v>
      </c>
      <c r="G131" s="28">
        <f t="shared" si="2"/>
        <v>332.2</v>
      </c>
      <c r="H131" s="5"/>
      <c r="I131" s="5"/>
      <c r="J131" s="4">
        <v>11</v>
      </c>
      <c r="K131" s="219" t="s">
        <v>342</v>
      </c>
      <c r="L131" s="230"/>
    </row>
    <row r="132" spans="1:12" x14ac:dyDescent="0.25">
      <c r="A132" s="229" t="s">
        <v>343</v>
      </c>
      <c r="B132" s="217" t="s">
        <v>343</v>
      </c>
      <c r="C132" s="218" t="s">
        <v>344</v>
      </c>
      <c r="D132" s="218" t="s">
        <v>344</v>
      </c>
      <c r="E132" s="218" t="s">
        <v>344</v>
      </c>
      <c r="F132" s="10">
        <f>VLOOKUP(A132,Prices!A:B,2,FALSE)</f>
        <v>393.11</v>
      </c>
      <c r="G132" s="28">
        <f t="shared" si="2"/>
        <v>393.11</v>
      </c>
      <c r="H132" s="5"/>
      <c r="I132" s="5"/>
      <c r="J132" s="4">
        <v>11</v>
      </c>
      <c r="K132" s="219" t="s">
        <v>345</v>
      </c>
      <c r="L132" s="230"/>
    </row>
    <row r="133" spans="1:12" x14ac:dyDescent="0.25">
      <c r="A133" s="229" t="s">
        <v>346</v>
      </c>
      <c r="B133" s="217" t="s">
        <v>346</v>
      </c>
      <c r="C133" s="218" t="s">
        <v>347</v>
      </c>
      <c r="D133" s="218" t="s">
        <v>347</v>
      </c>
      <c r="E133" s="218" t="s">
        <v>347</v>
      </c>
      <c r="F133" s="10">
        <f>VLOOKUP(A133,Prices!A:B,2,FALSE)</f>
        <v>448.48</v>
      </c>
      <c r="G133" s="28">
        <f t="shared" si="2"/>
        <v>448.48</v>
      </c>
      <c r="H133" s="5"/>
      <c r="I133" s="5"/>
      <c r="J133" s="4">
        <v>8</v>
      </c>
      <c r="K133" s="219" t="s">
        <v>348</v>
      </c>
      <c r="L133" s="230"/>
    </row>
    <row r="134" spans="1:12" x14ac:dyDescent="0.25">
      <c r="A134" s="229" t="s">
        <v>349</v>
      </c>
      <c r="B134" s="217" t="s">
        <v>349</v>
      </c>
      <c r="C134" s="218" t="s">
        <v>350</v>
      </c>
      <c r="D134" s="218" t="s">
        <v>350</v>
      </c>
      <c r="E134" s="218" t="s">
        <v>350</v>
      </c>
      <c r="F134" s="10">
        <f>VLOOKUP(A134,Prices!A:B,2,FALSE)</f>
        <v>498.32</v>
      </c>
      <c r="G134" s="28">
        <f t="shared" si="2"/>
        <v>498.32</v>
      </c>
      <c r="H134" s="5"/>
      <c r="I134" s="5"/>
      <c r="J134" s="4">
        <v>8</v>
      </c>
      <c r="K134" s="219" t="s">
        <v>351</v>
      </c>
      <c r="L134" s="230"/>
    </row>
    <row r="135" spans="1:12" x14ac:dyDescent="0.25">
      <c r="A135" s="229" t="s">
        <v>352</v>
      </c>
      <c r="B135" s="217" t="s">
        <v>352</v>
      </c>
      <c r="C135" s="218" t="s">
        <v>353</v>
      </c>
      <c r="D135" s="218" t="s">
        <v>353</v>
      </c>
      <c r="E135" s="218" t="s">
        <v>353</v>
      </c>
      <c r="F135" s="10">
        <f>VLOOKUP(A135,Prices!A:B,2,FALSE)</f>
        <v>554.93999999999994</v>
      </c>
      <c r="G135" s="28">
        <f t="shared" si="2"/>
        <v>554.93999999999994</v>
      </c>
      <c r="H135" s="5"/>
      <c r="I135" s="5"/>
      <c r="J135" s="4">
        <v>8</v>
      </c>
      <c r="K135" s="219" t="s">
        <v>354</v>
      </c>
      <c r="L135" s="230"/>
    </row>
    <row r="136" spans="1:12" x14ac:dyDescent="0.25">
      <c r="A136" s="237" t="s">
        <v>355</v>
      </c>
      <c r="B136" s="238" t="s">
        <v>355</v>
      </c>
      <c r="C136" s="239" t="s">
        <v>356</v>
      </c>
      <c r="D136" s="239" t="s">
        <v>356</v>
      </c>
      <c r="E136" s="239" t="s">
        <v>356</v>
      </c>
      <c r="F136" s="11">
        <f>VLOOKUP(A136,Prices!A:B,2,FALSE)</f>
        <v>609.04999999999995</v>
      </c>
      <c r="G136" s="28">
        <f t="shared" si="2"/>
        <v>609.04999999999995</v>
      </c>
      <c r="H136" s="5"/>
      <c r="I136" s="5"/>
      <c r="J136" s="4">
        <v>8</v>
      </c>
      <c r="K136" s="240" t="s">
        <v>357</v>
      </c>
      <c r="L136" s="241"/>
    </row>
    <row r="137" spans="1:12" x14ac:dyDescent="0.25">
      <c r="A137" s="229" t="s">
        <v>358</v>
      </c>
      <c r="B137" s="217" t="s">
        <v>358</v>
      </c>
      <c r="C137" s="218" t="s">
        <v>359</v>
      </c>
      <c r="D137" s="218" t="s">
        <v>359</v>
      </c>
      <c r="E137" s="218" t="s">
        <v>359</v>
      </c>
      <c r="F137" s="10">
        <f>VLOOKUP(A137,Prices!A:B,2,FALSE)</f>
        <v>447.14</v>
      </c>
      <c r="G137" s="47">
        <f t="shared" si="2"/>
        <v>447.14</v>
      </c>
      <c r="H137" s="5"/>
      <c r="I137" s="5"/>
      <c r="J137" s="9">
        <v>11</v>
      </c>
      <c r="K137" s="219" t="s">
        <v>360</v>
      </c>
      <c r="L137" s="230"/>
    </row>
    <row r="138" spans="1:12" x14ac:dyDescent="0.25">
      <c r="A138" s="229" t="s">
        <v>361</v>
      </c>
      <c r="B138" s="217" t="s">
        <v>361</v>
      </c>
      <c r="C138" s="218" t="s">
        <v>362</v>
      </c>
      <c r="D138" s="218" t="s">
        <v>362</v>
      </c>
      <c r="E138" s="218" t="s">
        <v>362</v>
      </c>
      <c r="F138" s="10">
        <f>VLOOKUP(A138,Prices!A:B,2,FALSE)</f>
        <v>529.16999999999996</v>
      </c>
      <c r="G138" s="28">
        <f t="shared" si="2"/>
        <v>529.16999999999996</v>
      </c>
      <c r="H138" s="5"/>
      <c r="I138" s="5"/>
      <c r="J138" s="4">
        <v>11</v>
      </c>
      <c r="K138" s="219" t="s">
        <v>363</v>
      </c>
      <c r="L138" s="230"/>
    </row>
    <row r="139" spans="1:12" x14ac:dyDescent="0.25">
      <c r="A139" s="229" t="s">
        <v>364</v>
      </c>
      <c r="B139" s="217" t="s">
        <v>364</v>
      </c>
      <c r="C139" s="218" t="s">
        <v>365</v>
      </c>
      <c r="D139" s="218" t="s">
        <v>365</v>
      </c>
      <c r="E139" s="218" t="s">
        <v>365</v>
      </c>
      <c r="F139" s="10">
        <f>VLOOKUP(A139,Prices!A:B,2,FALSE)</f>
        <v>603.67999999999995</v>
      </c>
      <c r="G139" s="28">
        <f t="shared" si="2"/>
        <v>603.67999999999995</v>
      </c>
      <c r="H139" s="5"/>
      <c r="I139" s="5"/>
      <c r="J139" s="4">
        <v>6</v>
      </c>
      <c r="K139" s="219" t="s">
        <v>366</v>
      </c>
      <c r="L139" s="230"/>
    </row>
    <row r="140" spans="1:12" x14ac:dyDescent="0.25">
      <c r="A140" s="229" t="s">
        <v>367</v>
      </c>
      <c r="B140" s="217" t="s">
        <v>367</v>
      </c>
      <c r="C140" s="218" t="s">
        <v>368</v>
      </c>
      <c r="D140" s="218" t="s">
        <v>368</v>
      </c>
      <c r="E140" s="218" t="s">
        <v>368</v>
      </c>
      <c r="F140" s="10">
        <f>VLOOKUP(A140,Prices!A:B,2,FALSE)</f>
        <v>670.74</v>
      </c>
      <c r="G140" s="28">
        <f t="shared" si="2"/>
        <v>670.74</v>
      </c>
      <c r="H140" s="5"/>
      <c r="I140" s="5"/>
      <c r="J140" s="4">
        <v>6</v>
      </c>
      <c r="K140" s="219" t="s">
        <v>369</v>
      </c>
      <c r="L140" s="230"/>
    </row>
    <row r="141" spans="1:12" x14ac:dyDescent="0.25">
      <c r="A141" s="229" t="s">
        <v>370</v>
      </c>
      <c r="B141" s="217" t="s">
        <v>370</v>
      </c>
      <c r="C141" s="218" t="s">
        <v>371</v>
      </c>
      <c r="D141" s="218" t="s">
        <v>371</v>
      </c>
      <c r="E141" s="218" t="s">
        <v>371</v>
      </c>
      <c r="F141" s="10">
        <f>VLOOKUP(A141,Prices!A:B,2,FALSE)</f>
        <v>745.27</v>
      </c>
      <c r="G141" s="28">
        <f t="shared" si="2"/>
        <v>745.27</v>
      </c>
      <c r="H141" s="5"/>
      <c r="I141" s="5"/>
      <c r="J141" s="4">
        <v>6</v>
      </c>
      <c r="K141" s="219" t="s">
        <v>372</v>
      </c>
      <c r="L141" s="230"/>
    </row>
    <row r="142" spans="1:12" ht="15.75" thickBot="1" x14ac:dyDescent="0.3">
      <c r="A142" s="251" t="s">
        <v>373</v>
      </c>
      <c r="B142" s="252" t="s">
        <v>373</v>
      </c>
      <c r="C142" s="253" t="s">
        <v>374</v>
      </c>
      <c r="D142" s="253" t="s">
        <v>374</v>
      </c>
      <c r="E142" s="253" t="s">
        <v>374</v>
      </c>
      <c r="F142" s="39">
        <f>VLOOKUP(A142,Prices!A:B,2,FALSE)</f>
        <v>819.8</v>
      </c>
      <c r="G142" s="48">
        <f t="shared" si="2"/>
        <v>819.8</v>
      </c>
      <c r="H142" s="40"/>
      <c r="I142" s="40"/>
      <c r="J142" s="41">
        <v>6</v>
      </c>
      <c r="K142" s="254" t="s">
        <v>375</v>
      </c>
      <c r="L142" s="255"/>
    </row>
    <row r="143" spans="1:12" x14ac:dyDescent="0.25">
      <c r="A143" s="214"/>
      <c r="B143" s="215"/>
      <c r="C143" s="215"/>
      <c r="D143" s="215"/>
      <c r="E143" s="215"/>
    </row>
    <row r="144" spans="1:12" x14ac:dyDescent="0.25">
      <c r="A144" s="215"/>
      <c r="B144" s="215"/>
      <c r="C144" s="215"/>
      <c r="D144" s="215"/>
      <c r="E144" s="215"/>
    </row>
    <row r="145" spans="1:12" x14ac:dyDescent="0.25">
      <c r="A145" s="215"/>
      <c r="B145" s="215"/>
      <c r="C145" s="215"/>
      <c r="D145" s="215"/>
      <c r="E145" s="215"/>
    </row>
    <row r="146" spans="1:12" x14ac:dyDescent="0.25">
      <c r="A146" s="215"/>
      <c r="B146" s="215"/>
      <c r="C146" s="215"/>
      <c r="D146" s="215"/>
      <c r="E146" s="215"/>
    </row>
    <row r="147" spans="1:12" x14ac:dyDescent="0.25">
      <c r="A147" s="214" t="s">
        <v>87</v>
      </c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</row>
    <row r="148" spans="1:12" x14ac:dyDescent="0.25">
      <c r="A148" s="214" t="s">
        <v>88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</row>
    <row r="149" spans="1:12" ht="15.75" thickBot="1" x14ac:dyDescent="0.3">
      <c r="A149" s="214" t="s">
        <v>89</v>
      </c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</row>
    <row r="150" spans="1:12" ht="15.75" thickBot="1" x14ac:dyDescent="0.3">
      <c r="A150" s="196" t="s">
        <v>90</v>
      </c>
      <c r="B150" s="197"/>
      <c r="C150" s="197"/>
      <c r="D150" s="197"/>
      <c r="E150" s="197"/>
      <c r="F150" s="197"/>
      <c r="G150" s="197"/>
      <c r="H150" s="197"/>
      <c r="I150" s="197"/>
      <c r="J150" s="197"/>
      <c r="K150" s="197"/>
      <c r="L150" s="198"/>
    </row>
    <row r="151" spans="1:12" ht="15" customHeight="1" x14ac:dyDescent="0.25">
      <c r="A151" s="226" t="s">
        <v>602</v>
      </c>
      <c r="B151" s="227"/>
      <c r="C151" s="227"/>
      <c r="D151" s="227"/>
      <c r="E151" s="227"/>
      <c r="F151" s="227"/>
      <c r="G151" s="227"/>
      <c r="H151" s="227"/>
      <c r="I151" s="227"/>
      <c r="J151" s="227"/>
      <c r="K151" s="227" t="s">
        <v>754</v>
      </c>
      <c r="L151" s="228"/>
    </row>
    <row r="152" spans="1:12" ht="15.75" customHeight="1" thickBot="1" x14ac:dyDescent="0.3">
      <c r="A152" s="199" t="s">
        <v>745</v>
      </c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1"/>
    </row>
    <row r="153" spans="1:12" ht="15.75" customHeight="1" thickBot="1" x14ac:dyDescent="0.3">
      <c r="A153" s="202" t="str">
        <f>A3</f>
        <v>Effective January 17, 2022</v>
      </c>
      <c r="B153" s="203"/>
      <c r="C153" s="203"/>
      <c r="D153" s="203"/>
      <c r="E153" s="203"/>
      <c r="F153" s="203"/>
      <c r="G153" s="203"/>
      <c r="H153" s="203"/>
      <c r="I153" s="203"/>
      <c r="J153" s="203"/>
      <c r="K153" s="203"/>
      <c r="L153" s="204"/>
    </row>
    <row r="154" spans="1:12" x14ac:dyDescent="0.25">
      <c r="A154" s="205"/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7"/>
    </row>
    <row r="155" spans="1:12" x14ac:dyDescent="0.25">
      <c r="A155" s="208"/>
      <c r="B155" s="209"/>
      <c r="C155" s="209"/>
      <c r="D155" s="209"/>
      <c r="E155" s="209"/>
      <c r="F155" s="209"/>
      <c r="G155" s="209"/>
      <c r="H155" s="209"/>
      <c r="I155" s="209"/>
      <c r="J155" s="209"/>
      <c r="K155" s="209"/>
      <c r="L155" s="210"/>
    </row>
    <row r="156" spans="1:12" x14ac:dyDescent="0.25">
      <c r="A156" s="208"/>
      <c r="B156" s="209"/>
      <c r="C156" s="209"/>
      <c r="D156" s="209"/>
      <c r="E156" s="209"/>
      <c r="F156" s="209"/>
      <c r="G156" s="209"/>
      <c r="H156" s="209"/>
      <c r="I156" s="209"/>
      <c r="J156" s="209"/>
      <c r="K156" s="209"/>
      <c r="L156" s="210"/>
    </row>
    <row r="157" spans="1:12" x14ac:dyDescent="0.25">
      <c r="A157" s="208"/>
      <c r="B157" s="209"/>
      <c r="C157" s="209"/>
      <c r="D157" s="209"/>
      <c r="E157" s="209"/>
      <c r="F157" s="209"/>
      <c r="G157" s="209"/>
      <c r="H157" s="209"/>
      <c r="I157" s="209"/>
      <c r="J157" s="209"/>
      <c r="K157" s="209"/>
      <c r="L157" s="210"/>
    </row>
    <row r="158" spans="1:12" ht="15.75" thickBot="1" x14ac:dyDescent="0.3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7"/>
    </row>
    <row r="159" spans="1:12" ht="15.75" thickBot="1" x14ac:dyDescent="0.3">
      <c r="A159" s="245" t="s">
        <v>0</v>
      </c>
      <c r="B159" s="246"/>
      <c r="C159" s="249" t="s">
        <v>1</v>
      </c>
      <c r="D159" s="249"/>
      <c r="E159" s="249"/>
      <c r="F159" s="1" t="s">
        <v>96</v>
      </c>
      <c r="G159" s="1" t="s">
        <v>445</v>
      </c>
      <c r="H159" s="1"/>
      <c r="I159" s="1"/>
      <c r="J159" s="1" t="s">
        <v>2</v>
      </c>
      <c r="K159" s="245" t="s">
        <v>3</v>
      </c>
      <c r="L159" s="246"/>
    </row>
    <row r="160" spans="1:12" ht="15.75" thickBot="1" x14ac:dyDescent="0.3">
      <c r="A160" s="247"/>
      <c r="B160" s="248"/>
      <c r="C160" s="250" t="s">
        <v>5</v>
      </c>
      <c r="D160" s="250"/>
      <c r="E160" s="250"/>
      <c r="F160" s="2" t="s">
        <v>97</v>
      </c>
      <c r="G160" s="44">
        <f>G10</f>
        <v>0</v>
      </c>
      <c r="H160" s="43"/>
      <c r="I160" s="43"/>
      <c r="J160" s="3" t="s">
        <v>7</v>
      </c>
      <c r="K160" s="247"/>
      <c r="L160" s="248"/>
    </row>
    <row r="161" spans="1:12" ht="15.75" thickBot="1" x14ac:dyDescent="0.3">
      <c r="A161" s="242" t="s">
        <v>98</v>
      </c>
      <c r="B161" s="243"/>
      <c r="C161" s="243"/>
      <c r="D161" s="243"/>
      <c r="E161" s="243"/>
      <c r="F161" s="243"/>
      <c r="G161" s="243"/>
      <c r="H161" s="243"/>
      <c r="I161" s="243"/>
      <c r="J161" s="243"/>
      <c r="K161" s="243"/>
      <c r="L161" s="244"/>
    </row>
    <row r="162" spans="1:12" ht="15.75" thickBot="1" x14ac:dyDescent="0.3">
      <c r="A162" s="242" t="s">
        <v>376</v>
      </c>
      <c r="B162" s="243"/>
      <c r="C162" s="243"/>
      <c r="D162" s="243"/>
      <c r="E162" s="243"/>
      <c r="F162" s="243"/>
      <c r="G162" s="243"/>
      <c r="H162" s="243"/>
      <c r="I162" s="243"/>
      <c r="J162" s="243"/>
      <c r="K162" s="243"/>
      <c r="L162" s="244"/>
    </row>
    <row r="163" spans="1:12" x14ac:dyDescent="0.25">
      <c r="A163" s="236" t="s">
        <v>377</v>
      </c>
      <c r="B163" s="232" t="s">
        <v>377</v>
      </c>
      <c r="C163" s="218" t="s">
        <v>378</v>
      </c>
      <c r="D163" s="218" t="s">
        <v>378</v>
      </c>
      <c r="E163" s="218" t="s">
        <v>378</v>
      </c>
      <c r="F163" s="10">
        <f>VLOOKUP(A163,Prices!A:B,2,FALSE)</f>
        <v>215.87</v>
      </c>
      <c r="G163" s="28">
        <f t="shared" ref="G163:G184" si="3">F163*$I$13</f>
        <v>215.87</v>
      </c>
      <c r="H163" s="5"/>
      <c r="I163" s="5"/>
      <c r="J163" s="4">
        <v>6</v>
      </c>
      <c r="K163" s="219" t="s">
        <v>379</v>
      </c>
      <c r="L163" s="230"/>
    </row>
    <row r="164" spans="1:12" x14ac:dyDescent="0.25">
      <c r="A164" s="229" t="s">
        <v>380</v>
      </c>
      <c r="B164" s="217" t="s">
        <v>380</v>
      </c>
      <c r="C164" s="218" t="s">
        <v>381</v>
      </c>
      <c r="D164" s="218" t="s">
        <v>381</v>
      </c>
      <c r="E164" s="218" t="s">
        <v>381</v>
      </c>
      <c r="F164" s="10">
        <f>VLOOKUP(A164,Prices!A:B,2,FALSE)</f>
        <v>248.13</v>
      </c>
      <c r="G164" s="28">
        <f t="shared" si="3"/>
        <v>248.13</v>
      </c>
      <c r="H164" s="5"/>
      <c r="I164" s="5"/>
      <c r="J164" s="4">
        <v>6</v>
      </c>
      <c r="K164" s="219" t="s">
        <v>382</v>
      </c>
      <c r="L164" s="230"/>
    </row>
    <row r="165" spans="1:12" x14ac:dyDescent="0.25">
      <c r="A165" s="229" t="s">
        <v>383</v>
      </c>
      <c r="B165" s="217" t="s">
        <v>383</v>
      </c>
      <c r="C165" s="218" t="s">
        <v>384</v>
      </c>
      <c r="D165" s="218" t="s">
        <v>384</v>
      </c>
      <c r="E165" s="218" t="s">
        <v>384</v>
      </c>
      <c r="F165" s="10">
        <f>VLOOKUP(A165,Prices!A:B,2,FALSE)</f>
        <v>299.07</v>
      </c>
      <c r="G165" s="28">
        <f t="shared" si="3"/>
        <v>299.07</v>
      </c>
      <c r="H165" s="5"/>
      <c r="I165" s="5"/>
      <c r="J165" s="4">
        <v>6</v>
      </c>
      <c r="K165" s="219" t="s">
        <v>385</v>
      </c>
      <c r="L165" s="230"/>
    </row>
    <row r="166" spans="1:12" x14ac:dyDescent="0.25">
      <c r="A166" s="229" t="s">
        <v>386</v>
      </c>
      <c r="B166" s="217" t="s">
        <v>386</v>
      </c>
      <c r="C166" s="218" t="s">
        <v>387</v>
      </c>
      <c r="D166" s="218" t="s">
        <v>387</v>
      </c>
      <c r="E166" s="218" t="s">
        <v>387</v>
      </c>
      <c r="F166" s="10">
        <f>VLOOKUP(A166,Prices!A:B,2,FALSE)</f>
        <v>354.4</v>
      </c>
      <c r="G166" s="28">
        <f t="shared" si="3"/>
        <v>354.4</v>
      </c>
      <c r="H166" s="5"/>
      <c r="I166" s="5"/>
      <c r="J166" s="4">
        <v>6</v>
      </c>
      <c r="K166" s="219" t="s">
        <v>388</v>
      </c>
      <c r="L166" s="230"/>
    </row>
    <row r="167" spans="1:12" x14ac:dyDescent="0.25">
      <c r="A167" s="229" t="s">
        <v>389</v>
      </c>
      <c r="B167" s="217" t="s">
        <v>389</v>
      </c>
      <c r="C167" s="218" t="s">
        <v>390</v>
      </c>
      <c r="D167" s="218" t="s">
        <v>390</v>
      </c>
      <c r="E167" s="218" t="s">
        <v>390</v>
      </c>
      <c r="F167" s="10">
        <f>VLOOKUP(A167,Prices!A:B,2,FALSE)</f>
        <v>405.4</v>
      </c>
      <c r="G167" s="28">
        <f t="shared" si="3"/>
        <v>405.4</v>
      </c>
      <c r="H167" s="5"/>
      <c r="I167" s="5"/>
      <c r="J167" s="4">
        <v>6</v>
      </c>
      <c r="K167" s="219" t="s">
        <v>391</v>
      </c>
      <c r="L167" s="230"/>
    </row>
    <row r="168" spans="1:12" x14ac:dyDescent="0.25">
      <c r="A168" s="229" t="s">
        <v>392</v>
      </c>
      <c r="B168" s="217" t="s">
        <v>392</v>
      </c>
      <c r="C168" s="218" t="s">
        <v>393</v>
      </c>
      <c r="D168" s="218" t="s">
        <v>393</v>
      </c>
      <c r="E168" s="218" t="s">
        <v>393</v>
      </c>
      <c r="F168" s="10">
        <f>VLOOKUP(A168,Prices!A:B,2,FALSE)</f>
        <v>453.99</v>
      </c>
      <c r="G168" s="28">
        <f t="shared" si="3"/>
        <v>453.99</v>
      </c>
      <c r="H168" s="5"/>
      <c r="I168" s="5"/>
      <c r="J168" s="4">
        <v>6</v>
      </c>
      <c r="K168" s="219" t="s">
        <v>394</v>
      </c>
      <c r="L168" s="230"/>
    </row>
    <row r="169" spans="1:12" x14ac:dyDescent="0.25">
      <c r="A169" s="229" t="s">
        <v>395</v>
      </c>
      <c r="B169" s="217" t="s">
        <v>395</v>
      </c>
      <c r="C169" s="218" t="s">
        <v>396</v>
      </c>
      <c r="D169" s="218" t="s">
        <v>396</v>
      </c>
      <c r="E169" s="218" t="s">
        <v>396</v>
      </c>
      <c r="F169" s="10">
        <f>VLOOKUP(A169,Prices!A:B,2,FALSE)</f>
        <v>502.78</v>
      </c>
      <c r="G169" s="28">
        <f t="shared" si="3"/>
        <v>502.78</v>
      </c>
      <c r="H169" s="5"/>
      <c r="I169" s="5"/>
      <c r="J169" s="4">
        <v>6</v>
      </c>
      <c r="K169" s="219" t="s">
        <v>397</v>
      </c>
      <c r="L169" s="230"/>
    </row>
    <row r="170" spans="1:12" x14ac:dyDescent="0.25">
      <c r="A170" s="237" t="s">
        <v>398</v>
      </c>
      <c r="B170" s="238" t="s">
        <v>398</v>
      </c>
      <c r="C170" s="239" t="s">
        <v>399</v>
      </c>
      <c r="D170" s="239" t="s">
        <v>399</v>
      </c>
      <c r="E170" s="239" t="s">
        <v>399</v>
      </c>
      <c r="F170" s="11">
        <f>VLOOKUP(A170,Prices!A:B,2,FALSE)</f>
        <v>553.71</v>
      </c>
      <c r="G170" s="28">
        <f t="shared" si="3"/>
        <v>553.71</v>
      </c>
      <c r="H170" s="29"/>
      <c r="I170" s="29"/>
      <c r="J170" s="6">
        <v>6</v>
      </c>
      <c r="K170" s="240" t="s">
        <v>397</v>
      </c>
      <c r="L170" s="241"/>
    </row>
    <row r="171" spans="1:12" x14ac:dyDescent="0.25">
      <c r="A171" s="236" t="s">
        <v>400</v>
      </c>
      <c r="B171" s="232" t="s">
        <v>400</v>
      </c>
      <c r="C171" s="218" t="s">
        <v>401</v>
      </c>
      <c r="D171" s="218" t="s">
        <v>401</v>
      </c>
      <c r="E171" s="218" t="s">
        <v>401</v>
      </c>
      <c r="F171" s="10">
        <f>VLOOKUP(A171,Prices!A:B,2,FALSE)</f>
        <v>274.87</v>
      </c>
      <c r="G171" s="47">
        <f t="shared" si="3"/>
        <v>274.87</v>
      </c>
      <c r="H171" s="5"/>
      <c r="I171" s="5"/>
      <c r="J171" s="4">
        <v>6</v>
      </c>
      <c r="K171" s="219" t="s">
        <v>402</v>
      </c>
      <c r="L171" s="230"/>
    </row>
    <row r="172" spans="1:12" x14ac:dyDescent="0.25">
      <c r="A172" s="229" t="s">
        <v>403</v>
      </c>
      <c r="B172" s="217" t="s">
        <v>403</v>
      </c>
      <c r="C172" s="218" t="s">
        <v>404</v>
      </c>
      <c r="D172" s="218" t="s">
        <v>404</v>
      </c>
      <c r="E172" s="218" t="s">
        <v>404</v>
      </c>
      <c r="F172" s="10">
        <f>VLOOKUP(A172,Prices!A:B,2,FALSE)</f>
        <v>316.59999999999997</v>
      </c>
      <c r="G172" s="28">
        <f t="shared" si="3"/>
        <v>316.59999999999997</v>
      </c>
      <c r="H172" s="5"/>
      <c r="I172" s="5"/>
      <c r="J172" s="4">
        <v>6</v>
      </c>
      <c r="K172" s="219" t="s">
        <v>405</v>
      </c>
      <c r="L172" s="230"/>
    </row>
    <row r="173" spans="1:12" x14ac:dyDescent="0.25">
      <c r="A173" s="229" t="s">
        <v>406</v>
      </c>
      <c r="B173" s="217" t="s">
        <v>406</v>
      </c>
      <c r="C173" s="218" t="s">
        <v>407</v>
      </c>
      <c r="D173" s="218" t="s">
        <v>407</v>
      </c>
      <c r="E173" s="218" t="s">
        <v>407</v>
      </c>
      <c r="F173" s="10">
        <f>VLOOKUP(A173,Prices!A:B,2,FALSE)</f>
        <v>381.37</v>
      </c>
      <c r="G173" s="28">
        <f t="shared" si="3"/>
        <v>381.37</v>
      </c>
      <c r="H173" s="5"/>
      <c r="I173" s="5"/>
      <c r="J173" s="4">
        <v>6</v>
      </c>
      <c r="K173" s="219" t="s">
        <v>408</v>
      </c>
      <c r="L173" s="230"/>
    </row>
    <row r="174" spans="1:12" x14ac:dyDescent="0.25">
      <c r="A174" s="229" t="s">
        <v>409</v>
      </c>
      <c r="B174" s="217" t="s">
        <v>409</v>
      </c>
      <c r="C174" s="218" t="s">
        <v>410</v>
      </c>
      <c r="D174" s="218" t="s">
        <v>410</v>
      </c>
      <c r="E174" s="218" t="s">
        <v>410</v>
      </c>
      <c r="F174" s="10">
        <f>VLOOKUP(A174,Prices!A:B,2,FALSE)</f>
        <v>451.88</v>
      </c>
      <c r="G174" s="28">
        <f t="shared" si="3"/>
        <v>451.88</v>
      </c>
      <c r="H174" s="5"/>
      <c r="I174" s="5"/>
      <c r="J174" s="4">
        <v>6</v>
      </c>
      <c r="K174" s="219" t="s">
        <v>411</v>
      </c>
      <c r="L174" s="230"/>
    </row>
    <row r="175" spans="1:12" x14ac:dyDescent="0.25">
      <c r="A175" s="229" t="s">
        <v>412</v>
      </c>
      <c r="B175" s="217" t="s">
        <v>412</v>
      </c>
      <c r="C175" s="218" t="s">
        <v>413</v>
      </c>
      <c r="D175" s="218" t="s">
        <v>413</v>
      </c>
      <c r="E175" s="218" t="s">
        <v>413</v>
      </c>
      <c r="F175" s="10">
        <f>VLOOKUP(A175,Prices!A:B,2,FALSE)</f>
        <v>516.62</v>
      </c>
      <c r="G175" s="28">
        <f t="shared" si="3"/>
        <v>516.62</v>
      </c>
      <c r="H175" s="5"/>
      <c r="I175" s="5"/>
      <c r="J175" s="4">
        <v>6</v>
      </c>
      <c r="K175" s="219" t="s">
        <v>414</v>
      </c>
      <c r="L175" s="230"/>
    </row>
    <row r="176" spans="1:12" x14ac:dyDescent="0.25">
      <c r="A176" s="229" t="s">
        <v>415</v>
      </c>
      <c r="B176" s="217" t="s">
        <v>415</v>
      </c>
      <c r="C176" s="218" t="s">
        <v>416</v>
      </c>
      <c r="D176" s="218" t="s">
        <v>416</v>
      </c>
      <c r="E176" s="218" t="s">
        <v>416</v>
      </c>
      <c r="F176" s="10">
        <f>VLOOKUP(A176,Prices!A:B,2,FALSE)</f>
        <v>575.63</v>
      </c>
      <c r="G176" s="28">
        <f t="shared" si="3"/>
        <v>575.63</v>
      </c>
      <c r="H176" s="5"/>
      <c r="I176" s="5"/>
      <c r="J176" s="4">
        <v>6</v>
      </c>
      <c r="K176" s="219" t="s">
        <v>417</v>
      </c>
      <c r="L176" s="230"/>
    </row>
    <row r="177" spans="1:12" x14ac:dyDescent="0.25">
      <c r="A177" s="229" t="s">
        <v>418</v>
      </c>
      <c r="B177" s="217" t="s">
        <v>418</v>
      </c>
      <c r="C177" s="218" t="s">
        <v>419</v>
      </c>
      <c r="D177" s="218" t="s">
        <v>419</v>
      </c>
      <c r="E177" s="218" t="s">
        <v>419</v>
      </c>
      <c r="F177" s="10">
        <f>VLOOKUP(A177,Prices!A:B,2,FALSE)</f>
        <v>641.72</v>
      </c>
      <c r="G177" s="28">
        <f t="shared" si="3"/>
        <v>641.72</v>
      </c>
      <c r="H177" s="5"/>
      <c r="I177" s="5"/>
      <c r="J177" s="4">
        <v>6</v>
      </c>
      <c r="K177" s="219" t="s">
        <v>420</v>
      </c>
      <c r="L177" s="230"/>
    </row>
    <row r="178" spans="1:12" x14ac:dyDescent="0.25">
      <c r="A178" s="229" t="s">
        <v>421</v>
      </c>
      <c r="B178" s="217" t="s">
        <v>421</v>
      </c>
      <c r="C178" s="218" t="s">
        <v>422</v>
      </c>
      <c r="D178" s="218" t="s">
        <v>422</v>
      </c>
      <c r="E178" s="218" t="s">
        <v>422</v>
      </c>
      <c r="F178" s="10">
        <f>VLOOKUP(A178,Prices!A:B,2,FALSE)</f>
        <v>705.14</v>
      </c>
      <c r="G178" s="28">
        <f t="shared" si="3"/>
        <v>705.14</v>
      </c>
      <c r="H178" s="5"/>
      <c r="I178" s="5"/>
      <c r="J178" s="4">
        <v>6</v>
      </c>
      <c r="K178" s="219" t="s">
        <v>423</v>
      </c>
      <c r="L178" s="230"/>
    </row>
    <row r="179" spans="1:12" x14ac:dyDescent="0.25">
      <c r="A179" s="231" t="s">
        <v>424</v>
      </c>
      <c r="B179" s="232" t="s">
        <v>424</v>
      </c>
      <c r="C179" s="233" t="s">
        <v>425</v>
      </c>
      <c r="D179" s="233" t="s">
        <v>425</v>
      </c>
      <c r="E179" s="233" t="s">
        <v>425</v>
      </c>
      <c r="F179" s="7">
        <f>VLOOKUP(A179,Prices!A:B,2,FALSE)</f>
        <v>501.61</v>
      </c>
      <c r="G179" s="47">
        <f t="shared" si="3"/>
        <v>501.61</v>
      </c>
      <c r="H179" s="8"/>
      <c r="I179" s="8"/>
      <c r="J179" s="9">
        <v>6</v>
      </c>
      <c r="K179" s="234" t="s">
        <v>426</v>
      </c>
      <c r="L179" s="235"/>
    </row>
    <row r="180" spans="1:12" x14ac:dyDescent="0.25">
      <c r="A180" s="216" t="s">
        <v>427</v>
      </c>
      <c r="B180" s="217" t="s">
        <v>427</v>
      </c>
      <c r="C180" s="218" t="s">
        <v>428</v>
      </c>
      <c r="D180" s="218" t="s">
        <v>428</v>
      </c>
      <c r="E180" s="218" t="s">
        <v>428</v>
      </c>
      <c r="F180" s="10">
        <f>VLOOKUP(A180,Prices!A:B,2,FALSE)</f>
        <v>594.24</v>
      </c>
      <c r="G180" s="28">
        <f t="shared" si="3"/>
        <v>594.24</v>
      </c>
      <c r="H180" s="5"/>
      <c r="I180" s="5"/>
      <c r="J180" s="4">
        <v>6</v>
      </c>
      <c r="K180" s="219" t="s">
        <v>429</v>
      </c>
      <c r="L180" s="220"/>
    </row>
    <row r="181" spans="1:12" x14ac:dyDescent="0.25">
      <c r="A181" s="216" t="s">
        <v>430</v>
      </c>
      <c r="B181" s="217" t="s">
        <v>430</v>
      </c>
      <c r="C181" s="218" t="s">
        <v>431</v>
      </c>
      <c r="D181" s="218" t="s">
        <v>431</v>
      </c>
      <c r="E181" s="218" t="s">
        <v>431</v>
      </c>
      <c r="F181" s="10">
        <f>VLOOKUP(A181,Prices!A:B,2,FALSE)</f>
        <v>679.02</v>
      </c>
      <c r="G181" s="28">
        <f t="shared" si="3"/>
        <v>679.02</v>
      </c>
      <c r="H181" s="5"/>
      <c r="I181" s="5"/>
      <c r="J181" s="4">
        <v>6</v>
      </c>
      <c r="K181" s="219" t="s">
        <v>432</v>
      </c>
      <c r="L181" s="220"/>
    </row>
    <row r="182" spans="1:12" x14ac:dyDescent="0.25">
      <c r="A182" s="216" t="s">
        <v>433</v>
      </c>
      <c r="B182" s="217" t="s">
        <v>433</v>
      </c>
      <c r="C182" s="218" t="s">
        <v>434</v>
      </c>
      <c r="D182" s="218" t="s">
        <v>434</v>
      </c>
      <c r="E182" s="218" t="s">
        <v>434</v>
      </c>
      <c r="F182" s="10">
        <f>VLOOKUP(A182,Prices!A:B,2,FALSE)</f>
        <v>756.15</v>
      </c>
      <c r="G182" s="28">
        <f t="shared" si="3"/>
        <v>756.15</v>
      </c>
      <c r="H182" s="5"/>
      <c r="I182" s="5"/>
      <c r="J182" s="4">
        <v>6</v>
      </c>
      <c r="K182" s="219" t="s">
        <v>435</v>
      </c>
      <c r="L182" s="220"/>
    </row>
    <row r="183" spans="1:12" x14ac:dyDescent="0.25">
      <c r="A183" s="216" t="s">
        <v>436</v>
      </c>
      <c r="B183" s="217" t="s">
        <v>436</v>
      </c>
      <c r="C183" s="218" t="s">
        <v>437</v>
      </c>
      <c r="D183" s="218" t="s">
        <v>437</v>
      </c>
      <c r="E183" s="218" t="s">
        <v>437</v>
      </c>
      <c r="F183" s="10">
        <f>VLOOKUP(A183,Prices!A:B,2,FALSE)</f>
        <v>840.98</v>
      </c>
      <c r="G183" s="28">
        <f t="shared" si="3"/>
        <v>840.98</v>
      </c>
      <c r="H183" s="5"/>
      <c r="I183" s="5"/>
      <c r="J183" s="4">
        <v>6</v>
      </c>
      <c r="K183" s="219" t="s">
        <v>438</v>
      </c>
      <c r="L183" s="220"/>
    </row>
    <row r="184" spans="1:12" ht="15.75" thickBot="1" x14ac:dyDescent="0.3">
      <c r="A184" s="221" t="s">
        <v>439</v>
      </c>
      <c r="B184" s="222" t="s">
        <v>439</v>
      </c>
      <c r="C184" s="223" t="s">
        <v>440</v>
      </c>
      <c r="D184" s="223" t="s">
        <v>440</v>
      </c>
      <c r="E184" s="223" t="s">
        <v>440</v>
      </c>
      <c r="F184" s="13">
        <f>VLOOKUP(A184,Prices!A:B,2,FALSE)</f>
        <v>925.83</v>
      </c>
      <c r="G184" s="48">
        <f t="shared" si="3"/>
        <v>925.83</v>
      </c>
      <c r="H184" s="12"/>
      <c r="I184" s="12"/>
      <c r="J184" s="14">
        <v>6</v>
      </c>
      <c r="K184" s="224" t="s">
        <v>441</v>
      </c>
      <c r="L184" s="225"/>
    </row>
    <row r="185" spans="1:12" x14ac:dyDescent="0.25">
      <c r="A185" s="30"/>
      <c r="B185" s="31"/>
      <c r="C185" s="24"/>
      <c r="D185" s="24"/>
      <c r="E185" s="24"/>
      <c r="F185" s="69"/>
      <c r="G185" s="139"/>
      <c r="H185" s="88"/>
      <c r="I185" s="88"/>
      <c r="J185" s="31"/>
      <c r="K185" s="30"/>
      <c r="L185" s="31"/>
    </row>
    <row r="186" spans="1:12" x14ac:dyDescent="0.25">
      <c r="A186" s="30"/>
      <c r="B186" s="31"/>
      <c r="C186" s="24"/>
      <c r="D186" s="24"/>
      <c r="E186" s="24"/>
      <c r="F186" s="69"/>
      <c r="G186" s="139"/>
      <c r="H186" s="88"/>
      <c r="I186" s="88"/>
      <c r="J186" s="31"/>
      <c r="K186" s="30"/>
      <c r="L186" s="31"/>
    </row>
    <row r="187" spans="1:12" x14ac:dyDescent="0.25">
      <c r="A187" s="30"/>
      <c r="B187" s="31"/>
      <c r="C187" s="24"/>
      <c r="D187" s="24"/>
      <c r="E187" s="24"/>
      <c r="F187" s="69"/>
      <c r="G187" s="139"/>
      <c r="H187" s="88"/>
      <c r="I187" s="88"/>
      <c r="J187" s="31"/>
      <c r="K187" s="30"/>
      <c r="L187" s="31"/>
    </row>
    <row r="188" spans="1:12" x14ac:dyDescent="0.25">
      <c r="A188" s="30"/>
      <c r="B188" s="31"/>
      <c r="C188" s="24"/>
      <c r="D188" s="24"/>
      <c r="E188" s="24"/>
      <c r="F188" s="69"/>
      <c r="G188" s="139"/>
      <c r="H188" s="88"/>
      <c r="I188" s="88"/>
      <c r="J188" s="31"/>
      <c r="K188" s="30"/>
      <c r="L188" s="31"/>
    </row>
    <row r="189" spans="1:12" x14ac:dyDescent="0.25">
      <c r="A189" s="30"/>
      <c r="B189" s="31"/>
      <c r="C189" s="24"/>
      <c r="D189" s="24"/>
      <c r="E189" s="24"/>
      <c r="F189" s="69"/>
      <c r="G189" s="139"/>
      <c r="H189" s="88"/>
      <c r="I189" s="88"/>
      <c r="J189" s="31"/>
      <c r="K189" s="30"/>
      <c r="L189" s="31"/>
    </row>
    <row r="190" spans="1:12" x14ac:dyDescent="0.25">
      <c r="A190" s="30"/>
      <c r="B190" s="31"/>
      <c r="C190" s="24"/>
      <c r="D190" s="24"/>
      <c r="E190" s="24"/>
      <c r="F190" s="69"/>
      <c r="G190" s="139"/>
      <c r="H190" s="88"/>
      <c r="I190" s="88"/>
      <c r="J190" s="31"/>
      <c r="K190" s="30"/>
      <c r="L190" s="31"/>
    </row>
    <row r="191" spans="1:12" x14ac:dyDescent="0.25">
      <c r="A191" s="30"/>
      <c r="B191" s="31"/>
      <c r="C191" s="24"/>
      <c r="D191" s="24"/>
      <c r="E191" s="24"/>
      <c r="F191" s="69"/>
      <c r="G191" s="139"/>
      <c r="H191" s="88"/>
      <c r="I191" s="88"/>
      <c r="J191" s="31"/>
      <c r="K191" s="30"/>
      <c r="L191" s="31"/>
    </row>
    <row r="192" spans="1:12" x14ac:dyDescent="0.25">
      <c r="A192" s="30"/>
      <c r="B192" s="31"/>
      <c r="C192" s="24"/>
      <c r="D192" s="24"/>
      <c r="E192" s="24"/>
      <c r="F192" s="69"/>
      <c r="G192" s="139"/>
      <c r="H192" s="88"/>
      <c r="I192" s="88"/>
      <c r="J192" s="31"/>
      <c r="K192" s="30"/>
      <c r="L192" s="31"/>
    </row>
    <row r="193" spans="1:12" x14ac:dyDescent="0.25">
      <c r="A193" s="214"/>
      <c r="B193" s="215"/>
      <c r="C193" s="215"/>
      <c r="D193" s="215"/>
      <c r="E193" s="215"/>
    </row>
    <row r="194" spans="1:12" x14ac:dyDescent="0.25">
      <c r="A194" s="215"/>
      <c r="B194" s="215"/>
      <c r="C194" s="215"/>
      <c r="D194" s="215"/>
      <c r="E194" s="215"/>
    </row>
    <row r="195" spans="1:12" x14ac:dyDescent="0.25">
      <c r="A195" s="215"/>
      <c r="B195" s="215"/>
      <c r="C195" s="215"/>
      <c r="D195" s="215"/>
      <c r="E195" s="215"/>
    </row>
    <row r="196" spans="1:12" x14ac:dyDescent="0.25">
      <c r="A196" s="215"/>
      <c r="B196" s="215"/>
      <c r="C196" s="215"/>
      <c r="D196" s="215"/>
      <c r="E196" s="215"/>
    </row>
    <row r="197" spans="1:12" x14ac:dyDescent="0.25">
      <c r="A197" s="214" t="s">
        <v>87</v>
      </c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</row>
    <row r="198" spans="1:12" x14ac:dyDescent="0.25">
      <c r="A198" s="214" t="s">
        <v>88</v>
      </c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</row>
    <row r="199" spans="1:12" ht="15.75" thickBot="1" x14ac:dyDescent="0.3">
      <c r="A199" s="214" t="s">
        <v>89</v>
      </c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</row>
    <row r="200" spans="1:12" ht="15.75" thickBot="1" x14ac:dyDescent="0.3">
      <c r="A200" s="196" t="s">
        <v>90</v>
      </c>
      <c r="B200" s="197"/>
      <c r="C200" s="197"/>
      <c r="D200" s="197"/>
      <c r="E200" s="197"/>
      <c r="F200" s="197"/>
      <c r="G200" s="197"/>
      <c r="H200" s="197"/>
      <c r="I200" s="197"/>
      <c r="J200" s="197"/>
      <c r="K200" s="197"/>
      <c r="L200" s="198"/>
    </row>
    <row r="201" spans="1:12" ht="15" customHeight="1" x14ac:dyDescent="0.25">
      <c r="A201" s="226" t="s">
        <v>602</v>
      </c>
      <c r="B201" s="227"/>
      <c r="C201" s="227"/>
      <c r="D201" s="227"/>
      <c r="E201" s="227"/>
      <c r="F201" s="227"/>
      <c r="G201" s="227"/>
      <c r="H201" s="227"/>
      <c r="I201" s="227"/>
      <c r="J201" s="227"/>
      <c r="K201" s="227" t="s">
        <v>754</v>
      </c>
      <c r="L201" s="228"/>
    </row>
    <row r="202" spans="1:12" ht="15.75" customHeight="1" thickBot="1" x14ac:dyDescent="0.3">
      <c r="A202" s="199" t="s">
        <v>746</v>
      </c>
      <c r="B202" s="200"/>
      <c r="C202" s="200"/>
      <c r="D202" s="200"/>
      <c r="E202" s="200"/>
      <c r="F202" s="200"/>
      <c r="G202" s="200"/>
      <c r="H202" s="200"/>
      <c r="I202" s="200"/>
      <c r="J202" s="200"/>
      <c r="K202" s="200"/>
      <c r="L202" s="201"/>
    </row>
    <row r="203" spans="1:12" ht="15.75" customHeight="1" thickBot="1" x14ac:dyDescent="0.3">
      <c r="A203" s="202" t="str">
        <f>A3</f>
        <v>Effective January 17, 2022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4"/>
    </row>
    <row r="204" spans="1:12" x14ac:dyDescent="0.25">
      <c r="A204" s="205"/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7"/>
    </row>
    <row r="205" spans="1:12" x14ac:dyDescent="0.25">
      <c r="A205" s="208"/>
      <c r="B205" s="209"/>
      <c r="C205" s="209"/>
      <c r="D205" s="209"/>
      <c r="E205" s="209"/>
      <c r="F205" s="209"/>
      <c r="G205" s="209"/>
      <c r="H205" s="209"/>
      <c r="I205" s="209"/>
      <c r="J205" s="209"/>
      <c r="K205" s="209"/>
      <c r="L205" s="210"/>
    </row>
    <row r="206" spans="1:12" x14ac:dyDescent="0.25">
      <c r="A206" s="208"/>
      <c r="B206" s="209"/>
      <c r="C206" s="209"/>
      <c r="D206" s="209"/>
      <c r="E206" s="209"/>
      <c r="F206" s="209"/>
      <c r="G206" s="209"/>
      <c r="H206" s="209"/>
      <c r="I206" s="209"/>
      <c r="J206" s="209"/>
      <c r="K206" s="209"/>
      <c r="L206" s="210"/>
    </row>
    <row r="207" spans="1:12" x14ac:dyDescent="0.25">
      <c r="A207" s="208"/>
      <c r="B207" s="209"/>
      <c r="C207" s="209"/>
      <c r="D207" s="209"/>
      <c r="E207" s="209"/>
      <c r="F207" s="209"/>
      <c r="G207" s="209"/>
      <c r="H207" s="209"/>
      <c r="I207" s="209"/>
      <c r="J207" s="209"/>
      <c r="K207" s="209"/>
      <c r="L207" s="210"/>
    </row>
    <row r="208" spans="1:12" ht="15.75" thickBot="1" x14ac:dyDescent="0.3">
      <c r="A208" s="2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7"/>
    </row>
    <row r="209" spans="1:12" x14ac:dyDescent="0.25">
      <c r="A209" s="30"/>
      <c r="B209" s="31"/>
      <c r="C209" s="24"/>
      <c r="D209" s="24"/>
      <c r="E209" s="24"/>
      <c r="F209" s="35"/>
      <c r="G209" s="36"/>
      <c r="H209" s="36"/>
      <c r="I209" s="36"/>
      <c r="J209" s="31"/>
      <c r="K209" s="37"/>
      <c r="L209" s="37"/>
    </row>
    <row r="210" spans="1:12" x14ac:dyDescent="0.25">
      <c r="A210" s="211" t="s">
        <v>78</v>
      </c>
      <c r="B210" s="212"/>
      <c r="C210" s="213"/>
    </row>
    <row r="211" spans="1:12" x14ac:dyDescent="0.25">
      <c r="A211" s="16"/>
    </row>
    <row r="212" spans="1:12" x14ac:dyDescent="0.25">
      <c r="A212" s="17" t="s">
        <v>471</v>
      </c>
    </row>
    <row r="213" spans="1:12" x14ac:dyDescent="0.25">
      <c r="A213" s="17" t="s">
        <v>715</v>
      </c>
    </row>
    <row r="214" spans="1:12" x14ac:dyDescent="0.25">
      <c r="A214" s="17" t="s">
        <v>79</v>
      </c>
      <c r="B214" s="17"/>
      <c r="C214" s="17"/>
      <c r="D214" s="17"/>
      <c r="E214" s="17"/>
    </row>
    <row r="215" spans="1:12" x14ac:dyDescent="0.25">
      <c r="A215" s="18" t="s">
        <v>80</v>
      </c>
      <c r="B215" s="17"/>
      <c r="C215" s="17"/>
      <c r="D215" s="17"/>
      <c r="E215" s="17"/>
    </row>
    <row r="216" spans="1:12" x14ac:dyDescent="0.25">
      <c r="A216" s="17" t="s">
        <v>81</v>
      </c>
      <c r="B216" s="17"/>
      <c r="C216" s="17"/>
      <c r="D216" s="17"/>
      <c r="E216" s="17"/>
    </row>
    <row r="217" spans="1:12" x14ac:dyDescent="0.25">
      <c r="A217" s="17" t="s">
        <v>82</v>
      </c>
      <c r="B217" s="17"/>
      <c r="C217" s="17"/>
      <c r="D217" s="17"/>
      <c r="E217" s="17"/>
    </row>
    <row r="218" spans="1:12" x14ac:dyDescent="0.25">
      <c r="A218" s="17" t="s">
        <v>83</v>
      </c>
      <c r="B218" s="17"/>
      <c r="C218" s="17"/>
      <c r="D218" s="17"/>
      <c r="E218" s="17"/>
    </row>
    <row r="219" spans="1:12" x14ac:dyDescent="0.25">
      <c r="A219" s="17"/>
      <c r="B219" s="17"/>
      <c r="C219" s="17"/>
      <c r="D219" s="17"/>
      <c r="E219" s="17"/>
    </row>
    <row r="220" spans="1:12" x14ac:dyDescent="0.25">
      <c r="A220" s="19" t="s">
        <v>84</v>
      </c>
      <c r="B220" s="20"/>
      <c r="C220" s="17"/>
      <c r="D220" s="17"/>
      <c r="E220" s="17"/>
    </row>
    <row r="221" spans="1:12" x14ac:dyDescent="0.25">
      <c r="A221" s="21"/>
      <c r="B221" s="17"/>
      <c r="C221" s="17"/>
      <c r="D221" s="17"/>
      <c r="E221" s="17"/>
    </row>
    <row r="222" spans="1:12" x14ac:dyDescent="0.25">
      <c r="A222" s="17" t="s">
        <v>85</v>
      </c>
      <c r="B222" s="17"/>
      <c r="C222" s="17"/>
      <c r="D222" s="17"/>
      <c r="E222" s="17"/>
    </row>
    <row r="223" spans="1:12" x14ac:dyDescent="0.25">
      <c r="A223" s="18" t="s">
        <v>442</v>
      </c>
      <c r="B223" s="17"/>
      <c r="C223" s="17"/>
      <c r="D223" s="17"/>
      <c r="E223" s="17"/>
    </row>
    <row r="224" spans="1:12" x14ac:dyDescent="0.25">
      <c r="A224" s="18" t="s">
        <v>443</v>
      </c>
      <c r="B224" s="17"/>
      <c r="C224" s="17"/>
      <c r="D224" s="17"/>
      <c r="E224" s="17"/>
    </row>
    <row r="225" spans="1:5" x14ac:dyDescent="0.25">
      <c r="A225" s="18" t="s">
        <v>86</v>
      </c>
      <c r="B225" s="17"/>
      <c r="C225" s="17"/>
      <c r="D225" s="17"/>
      <c r="E225" s="17"/>
    </row>
    <row r="226" spans="1:5" x14ac:dyDescent="0.25">
      <c r="A226" s="38" t="s">
        <v>93</v>
      </c>
      <c r="B226" s="38"/>
      <c r="C226" s="38"/>
      <c r="D226" s="38"/>
      <c r="E226" s="38"/>
    </row>
    <row r="227" spans="1:5" x14ac:dyDescent="0.25">
      <c r="A227" s="15" t="s">
        <v>444</v>
      </c>
    </row>
    <row r="244" spans="1:12" x14ac:dyDescent="0.25">
      <c r="A244" s="214"/>
      <c r="B244" s="215"/>
      <c r="C244" s="215"/>
      <c r="D244" s="215"/>
      <c r="E244" s="215"/>
    </row>
    <row r="245" spans="1:12" x14ac:dyDescent="0.25">
      <c r="A245" s="215"/>
      <c r="B245" s="215"/>
      <c r="C245" s="215"/>
      <c r="D245" s="215"/>
      <c r="E245" s="215"/>
    </row>
    <row r="246" spans="1:12" x14ac:dyDescent="0.25">
      <c r="A246" s="215"/>
      <c r="B246" s="215"/>
      <c r="C246" s="215"/>
      <c r="D246" s="215"/>
      <c r="E246" s="215"/>
    </row>
    <row r="247" spans="1:12" x14ac:dyDescent="0.25">
      <c r="A247" s="215"/>
      <c r="B247" s="215"/>
      <c r="C247" s="215"/>
      <c r="D247" s="215"/>
      <c r="E247" s="215"/>
    </row>
    <row r="248" spans="1:12" x14ac:dyDescent="0.25">
      <c r="A248" s="214" t="s">
        <v>87</v>
      </c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</row>
    <row r="249" spans="1:12" x14ac:dyDescent="0.25">
      <c r="A249" s="214" t="s">
        <v>88</v>
      </c>
      <c r="B249" s="214"/>
      <c r="C249" s="214"/>
      <c r="D249" s="214"/>
      <c r="E249" s="214"/>
      <c r="F249" s="214"/>
      <c r="G249" s="214"/>
      <c r="H249" s="214"/>
      <c r="I249" s="214"/>
      <c r="J249" s="214"/>
      <c r="K249" s="214"/>
      <c r="L249" s="214"/>
    </row>
    <row r="250" spans="1:12" ht="15.75" thickBot="1" x14ac:dyDescent="0.3">
      <c r="A250" s="214" t="s">
        <v>89</v>
      </c>
      <c r="B250" s="214"/>
      <c r="C250" s="214"/>
      <c r="D250" s="214"/>
      <c r="E250" s="214"/>
      <c r="F250" s="214"/>
      <c r="G250" s="214"/>
      <c r="H250" s="214"/>
      <c r="I250" s="214"/>
      <c r="J250" s="214"/>
      <c r="K250" s="214"/>
      <c r="L250" s="214"/>
    </row>
    <row r="251" spans="1:12" ht="15.75" thickBot="1" x14ac:dyDescent="0.3">
      <c r="A251" s="196" t="s">
        <v>90</v>
      </c>
      <c r="B251" s="197"/>
      <c r="C251" s="197"/>
      <c r="D251" s="197"/>
      <c r="E251" s="197"/>
      <c r="F251" s="197"/>
      <c r="G251" s="197"/>
      <c r="H251" s="197"/>
      <c r="I251" s="197"/>
      <c r="J251" s="197"/>
      <c r="K251" s="197"/>
      <c r="L251" s="198"/>
    </row>
  </sheetData>
  <mergeCells count="411">
    <mergeCell ref="A1:J1"/>
    <mergeCell ref="K1:L1"/>
    <mergeCell ref="A11:L11"/>
    <mergeCell ref="A12:L12"/>
    <mergeCell ref="A13:B13"/>
    <mergeCell ref="C13:E13"/>
    <mergeCell ref="K13:L13"/>
    <mergeCell ref="A14:B14"/>
    <mergeCell ref="C14:E14"/>
    <mergeCell ref="K14:L14"/>
    <mergeCell ref="A2:L2"/>
    <mergeCell ref="A3:L3"/>
    <mergeCell ref="A4:L7"/>
    <mergeCell ref="A9:B10"/>
    <mergeCell ref="C9:E9"/>
    <mergeCell ref="K9:L10"/>
    <mergeCell ref="C10:E10"/>
    <mergeCell ref="A17:B17"/>
    <mergeCell ref="C17:E17"/>
    <mergeCell ref="K17:L17"/>
    <mergeCell ref="A18:B18"/>
    <mergeCell ref="C18:E18"/>
    <mergeCell ref="K18:L18"/>
    <mergeCell ref="A15:B15"/>
    <mergeCell ref="C15:E15"/>
    <mergeCell ref="K15:L15"/>
    <mergeCell ref="A16:B16"/>
    <mergeCell ref="C16:E16"/>
    <mergeCell ref="K16:L16"/>
    <mergeCell ref="A21:B21"/>
    <mergeCell ref="C21:E21"/>
    <mergeCell ref="K21:L21"/>
    <mergeCell ref="A22:B22"/>
    <mergeCell ref="C22:E22"/>
    <mergeCell ref="K22:L22"/>
    <mergeCell ref="A19:B19"/>
    <mergeCell ref="C19:E19"/>
    <mergeCell ref="K19:L19"/>
    <mergeCell ref="A20:B20"/>
    <mergeCell ref="C20:E20"/>
    <mergeCell ref="K20:L20"/>
    <mergeCell ref="A25:B25"/>
    <mergeCell ref="C25:E25"/>
    <mergeCell ref="K25:L25"/>
    <mergeCell ref="A26:B26"/>
    <mergeCell ref="C26:E26"/>
    <mergeCell ref="K26:L26"/>
    <mergeCell ref="A23:B23"/>
    <mergeCell ref="C23:E23"/>
    <mergeCell ref="K23:L23"/>
    <mergeCell ref="A24:B24"/>
    <mergeCell ref="C24:E24"/>
    <mergeCell ref="K24:L24"/>
    <mergeCell ref="A29:B29"/>
    <mergeCell ref="C29:E29"/>
    <mergeCell ref="K29:L29"/>
    <mergeCell ref="A30:B30"/>
    <mergeCell ref="C30:E30"/>
    <mergeCell ref="K30:L30"/>
    <mergeCell ref="A27:B27"/>
    <mergeCell ref="C27:E27"/>
    <mergeCell ref="K27:L27"/>
    <mergeCell ref="A28:B28"/>
    <mergeCell ref="C28:E28"/>
    <mergeCell ref="K28:L28"/>
    <mergeCell ref="A33:B33"/>
    <mergeCell ref="C33:E33"/>
    <mergeCell ref="K33:L33"/>
    <mergeCell ref="A34:B34"/>
    <mergeCell ref="C34:E34"/>
    <mergeCell ref="K34:L34"/>
    <mergeCell ref="A31:B31"/>
    <mergeCell ref="C31:E31"/>
    <mergeCell ref="K31:L31"/>
    <mergeCell ref="A32:B32"/>
    <mergeCell ref="C32:E32"/>
    <mergeCell ref="K32:L32"/>
    <mergeCell ref="A37:B37"/>
    <mergeCell ref="C37:E37"/>
    <mergeCell ref="K37:L37"/>
    <mergeCell ref="A38:B38"/>
    <mergeCell ref="C38:E38"/>
    <mergeCell ref="K38:L38"/>
    <mergeCell ref="A35:B35"/>
    <mergeCell ref="C35:E35"/>
    <mergeCell ref="K35:L35"/>
    <mergeCell ref="A36:B36"/>
    <mergeCell ref="C36:E36"/>
    <mergeCell ref="K36:L36"/>
    <mergeCell ref="A49:L49"/>
    <mergeCell ref="A50:L50"/>
    <mergeCell ref="A51:J51"/>
    <mergeCell ref="K51:L51"/>
    <mergeCell ref="A39:B39"/>
    <mergeCell ref="C39:E39"/>
    <mergeCell ref="K39:L39"/>
    <mergeCell ref="A40:B40"/>
    <mergeCell ref="C40:E40"/>
    <mergeCell ref="K40:L40"/>
    <mergeCell ref="A41:B41"/>
    <mergeCell ref="C41:E41"/>
    <mergeCell ref="K41:L41"/>
    <mergeCell ref="A42:B42"/>
    <mergeCell ref="C42:E42"/>
    <mergeCell ref="K42:L42"/>
    <mergeCell ref="A43:E46"/>
    <mergeCell ref="A47:L47"/>
    <mergeCell ref="A48:L48"/>
    <mergeCell ref="A65:B65"/>
    <mergeCell ref="C65:E65"/>
    <mergeCell ref="K65:L65"/>
    <mergeCell ref="A66:B66"/>
    <mergeCell ref="C66:E66"/>
    <mergeCell ref="K66:L66"/>
    <mergeCell ref="A61:L61"/>
    <mergeCell ref="A62:L62"/>
    <mergeCell ref="A63:B63"/>
    <mergeCell ref="C63:E63"/>
    <mergeCell ref="K63:L63"/>
    <mergeCell ref="A64:B64"/>
    <mergeCell ref="C64:E64"/>
    <mergeCell ref="K64:L64"/>
    <mergeCell ref="A69:B69"/>
    <mergeCell ref="C69:E69"/>
    <mergeCell ref="K69:L69"/>
    <mergeCell ref="A70:B70"/>
    <mergeCell ref="C70:E70"/>
    <mergeCell ref="K70:L70"/>
    <mergeCell ref="A67:B67"/>
    <mergeCell ref="C67:E67"/>
    <mergeCell ref="K67:L67"/>
    <mergeCell ref="A68:B68"/>
    <mergeCell ref="C68:E68"/>
    <mergeCell ref="K68:L68"/>
    <mergeCell ref="A73:B73"/>
    <mergeCell ref="C73:E73"/>
    <mergeCell ref="K73:L73"/>
    <mergeCell ref="A74:B74"/>
    <mergeCell ref="C74:E74"/>
    <mergeCell ref="K74:L74"/>
    <mergeCell ref="A71:B71"/>
    <mergeCell ref="C71:E71"/>
    <mergeCell ref="K71:L71"/>
    <mergeCell ref="A72:B72"/>
    <mergeCell ref="C72:E72"/>
    <mergeCell ref="K72:L72"/>
    <mergeCell ref="K83:L83"/>
    <mergeCell ref="A84:B84"/>
    <mergeCell ref="C84:E84"/>
    <mergeCell ref="K84:L84"/>
    <mergeCell ref="K78:L78"/>
    <mergeCell ref="A75:B75"/>
    <mergeCell ref="C75:E75"/>
    <mergeCell ref="K75:L75"/>
    <mergeCell ref="A76:B76"/>
    <mergeCell ref="C76:E76"/>
    <mergeCell ref="K76:L76"/>
    <mergeCell ref="C81:E81"/>
    <mergeCell ref="K81:L81"/>
    <mergeCell ref="A82:B82"/>
    <mergeCell ref="C82:E82"/>
    <mergeCell ref="K82:L82"/>
    <mergeCell ref="A79:B79"/>
    <mergeCell ref="C79:E79"/>
    <mergeCell ref="C78:E78"/>
    <mergeCell ref="A81:B81"/>
    <mergeCell ref="A91:B91"/>
    <mergeCell ref="C91:E91"/>
    <mergeCell ref="K91:L91"/>
    <mergeCell ref="A90:B90"/>
    <mergeCell ref="C90:E90"/>
    <mergeCell ref="K90:L90"/>
    <mergeCell ref="A87:B87"/>
    <mergeCell ref="C87:E87"/>
    <mergeCell ref="K87:L87"/>
    <mergeCell ref="A88:B88"/>
    <mergeCell ref="C88:E88"/>
    <mergeCell ref="K88:L88"/>
    <mergeCell ref="A89:B89"/>
    <mergeCell ref="C89:E89"/>
    <mergeCell ref="K89:L89"/>
    <mergeCell ref="A85:B85"/>
    <mergeCell ref="C85:E85"/>
    <mergeCell ref="K85:L85"/>
    <mergeCell ref="A83:B83"/>
    <mergeCell ref="C83:E83"/>
    <mergeCell ref="C92:E92"/>
    <mergeCell ref="A52:L52"/>
    <mergeCell ref="A53:L53"/>
    <mergeCell ref="A54:L57"/>
    <mergeCell ref="A59:B60"/>
    <mergeCell ref="C59:E59"/>
    <mergeCell ref="K59:L60"/>
    <mergeCell ref="C60:E60"/>
    <mergeCell ref="A86:B86"/>
    <mergeCell ref="C86:E86"/>
    <mergeCell ref="K86:L86"/>
    <mergeCell ref="K79:L79"/>
    <mergeCell ref="A80:B80"/>
    <mergeCell ref="C80:E80"/>
    <mergeCell ref="K80:L80"/>
    <mergeCell ref="A77:B77"/>
    <mergeCell ref="C77:E77"/>
    <mergeCell ref="K77:L77"/>
    <mergeCell ref="A78:B78"/>
    <mergeCell ref="K92:L92"/>
    <mergeCell ref="A111:L111"/>
    <mergeCell ref="A112:L112"/>
    <mergeCell ref="A113:B113"/>
    <mergeCell ref="C113:E113"/>
    <mergeCell ref="K113:L113"/>
    <mergeCell ref="A114:B114"/>
    <mergeCell ref="C114:E114"/>
    <mergeCell ref="K114:L114"/>
    <mergeCell ref="A102:L102"/>
    <mergeCell ref="A103:L103"/>
    <mergeCell ref="A104:L107"/>
    <mergeCell ref="A109:B110"/>
    <mergeCell ref="C109:E109"/>
    <mergeCell ref="K109:L110"/>
    <mergeCell ref="C110:E110"/>
    <mergeCell ref="A101:J101"/>
    <mergeCell ref="K101:L101"/>
    <mergeCell ref="A93:E96"/>
    <mergeCell ref="A97:L97"/>
    <mergeCell ref="A98:L98"/>
    <mergeCell ref="A99:L99"/>
    <mergeCell ref="A100:L100"/>
    <mergeCell ref="A92:B92"/>
    <mergeCell ref="A117:B117"/>
    <mergeCell ref="C117:E117"/>
    <mergeCell ref="K117:L117"/>
    <mergeCell ref="A118:B118"/>
    <mergeCell ref="C118:E118"/>
    <mergeCell ref="K118:L118"/>
    <mergeCell ref="A115:B115"/>
    <mergeCell ref="C115:E115"/>
    <mergeCell ref="K115:L115"/>
    <mergeCell ref="A116:B116"/>
    <mergeCell ref="C116:E116"/>
    <mergeCell ref="K116:L116"/>
    <mergeCell ref="A121:B121"/>
    <mergeCell ref="C121:E121"/>
    <mergeCell ref="K121:L121"/>
    <mergeCell ref="A122:B122"/>
    <mergeCell ref="C122:E122"/>
    <mergeCell ref="K122:L122"/>
    <mergeCell ref="A119:B119"/>
    <mergeCell ref="C119:E119"/>
    <mergeCell ref="K119:L119"/>
    <mergeCell ref="A120:B120"/>
    <mergeCell ref="C120:E120"/>
    <mergeCell ref="K120:L120"/>
    <mergeCell ref="A125:B125"/>
    <mergeCell ref="C125:E125"/>
    <mergeCell ref="K125:L125"/>
    <mergeCell ref="A126:B126"/>
    <mergeCell ref="C126:E126"/>
    <mergeCell ref="K126:L126"/>
    <mergeCell ref="A123:B123"/>
    <mergeCell ref="C123:E123"/>
    <mergeCell ref="K123:L123"/>
    <mergeCell ref="A124:B124"/>
    <mergeCell ref="C124:E124"/>
    <mergeCell ref="K124:L124"/>
    <mergeCell ref="A129:B129"/>
    <mergeCell ref="C129:E129"/>
    <mergeCell ref="K129:L129"/>
    <mergeCell ref="A130:B130"/>
    <mergeCell ref="C130:E130"/>
    <mergeCell ref="K130:L130"/>
    <mergeCell ref="A127:B127"/>
    <mergeCell ref="C127:E127"/>
    <mergeCell ref="K127:L127"/>
    <mergeCell ref="A128:B128"/>
    <mergeCell ref="C128:E128"/>
    <mergeCell ref="K128:L128"/>
    <mergeCell ref="A133:B133"/>
    <mergeCell ref="C133:E133"/>
    <mergeCell ref="K133:L133"/>
    <mergeCell ref="A134:B134"/>
    <mergeCell ref="C134:E134"/>
    <mergeCell ref="K134:L134"/>
    <mergeCell ref="A131:B131"/>
    <mergeCell ref="C131:E131"/>
    <mergeCell ref="K131:L131"/>
    <mergeCell ref="A132:B132"/>
    <mergeCell ref="C132:E132"/>
    <mergeCell ref="K132:L132"/>
    <mergeCell ref="A137:B137"/>
    <mergeCell ref="C137:E137"/>
    <mergeCell ref="K137:L137"/>
    <mergeCell ref="A138:B138"/>
    <mergeCell ref="C138:E138"/>
    <mergeCell ref="K138:L138"/>
    <mergeCell ref="A135:B135"/>
    <mergeCell ref="C135:E135"/>
    <mergeCell ref="K135:L135"/>
    <mergeCell ref="A136:B136"/>
    <mergeCell ref="C136:E136"/>
    <mergeCell ref="K136:L136"/>
    <mergeCell ref="A141:B141"/>
    <mergeCell ref="C141:E141"/>
    <mergeCell ref="K141:L141"/>
    <mergeCell ref="A142:B142"/>
    <mergeCell ref="C142:E142"/>
    <mergeCell ref="K142:L142"/>
    <mergeCell ref="A139:B139"/>
    <mergeCell ref="C139:E139"/>
    <mergeCell ref="K139:L139"/>
    <mergeCell ref="A140:B140"/>
    <mergeCell ref="C140:E140"/>
    <mergeCell ref="K140:L140"/>
    <mergeCell ref="A152:L152"/>
    <mergeCell ref="A153:L153"/>
    <mergeCell ref="A154:L157"/>
    <mergeCell ref="A159:B160"/>
    <mergeCell ref="C159:E159"/>
    <mergeCell ref="K159:L160"/>
    <mergeCell ref="C160:E160"/>
    <mergeCell ref="A143:E146"/>
    <mergeCell ref="A147:L147"/>
    <mergeCell ref="A148:L148"/>
    <mergeCell ref="A149:L149"/>
    <mergeCell ref="A150:L150"/>
    <mergeCell ref="A151:J151"/>
    <mergeCell ref="K151:L151"/>
    <mergeCell ref="A167:B167"/>
    <mergeCell ref="C167:E167"/>
    <mergeCell ref="K167:L167"/>
    <mergeCell ref="A168:B168"/>
    <mergeCell ref="C168:E168"/>
    <mergeCell ref="K168:L168"/>
    <mergeCell ref="A161:L161"/>
    <mergeCell ref="A162:L162"/>
    <mergeCell ref="A165:B165"/>
    <mergeCell ref="C165:E165"/>
    <mergeCell ref="K165:L165"/>
    <mergeCell ref="A166:B166"/>
    <mergeCell ref="C166:E166"/>
    <mergeCell ref="K166:L166"/>
    <mergeCell ref="A163:B163"/>
    <mergeCell ref="C163:E163"/>
    <mergeCell ref="K163:L163"/>
    <mergeCell ref="A164:B164"/>
    <mergeCell ref="C164:E164"/>
    <mergeCell ref="K164:L164"/>
    <mergeCell ref="A171:B171"/>
    <mergeCell ref="C171:E171"/>
    <mergeCell ref="K171:L171"/>
    <mergeCell ref="A172:B172"/>
    <mergeCell ref="C172:E172"/>
    <mergeCell ref="K172:L172"/>
    <mergeCell ref="A169:B169"/>
    <mergeCell ref="C169:E169"/>
    <mergeCell ref="K169:L169"/>
    <mergeCell ref="A170:B170"/>
    <mergeCell ref="C170:E170"/>
    <mergeCell ref="K170:L170"/>
    <mergeCell ref="A175:B175"/>
    <mergeCell ref="C175:E175"/>
    <mergeCell ref="K175:L175"/>
    <mergeCell ref="A176:B176"/>
    <mergeCell ref="C176:E176"/>
    <mergeCell ref="K176:L176"/>
    <mergeCell ref="A173:B173"/>
    <mergeCell ref="C173:E173"/>
    <mergeCell ref="K173:L173"/>
    <mergeCell ref="A174:B174"/>
    <mergeCell ref="C174:E174"/>
    <mergeCell ref="K174:L174"/>
    <mergeCell ref="A182:B182"/>
    <mergeCell ref="C182:E182"/>
    <mergeCell ref="K182:L182"/>
    <mergeCell ref="A179:B179"/>
    <mergeCell ref="C179:E179"/>
    <mergeCell ref="K179:L179"/>
    <mergeCell ref="A180:B180"/>
    <mergeCell ref="C180:E180"/>
    <mergeCell ref="K180:L180"/>
    <mergeCell ref="A177:B177"/>
    <mergeCell ref="C177:E177"/>
    <mergeCell ref="K177:L177"/>
    <mergeCell ref="A178:B178"/>
    <mergeCell ref="C178:E178"/>
    <mergeCell ref="K178:L178"/>
    <mergeCell ref="A181:B181"/>
    <mergeCell ref="C181:E181"/>
    <mergeCell ref="K181:L181"/>
    <mergeCell ref="A251:L251"/>
    <mergeCell ref="A202:L202"/>
    <mergeCell ref="A203:L203"/>
    <mergeCell ref="A204:L207"/>
    <mergeCell ref="A210:C210"/>
    <mergeCell ref="A244:E247"/>
    <mergeCell ref="A248:L248"/>
    <mergeCell ref="A183:B183"/>
    <mergeCell ref="C183:E183"/>
    <mergeCell ref="K183:L183"/>
    <mergeCell ref="A184:B184"/>
    <mergeCell ref="C184:E184"/>
    <mergeCell ref="K184:L184"/>
    <mergeCell ref="A201:J201"/>
    <mergeCell ref="K201:L201"/>
    <mergeCell ref="A193:E196"/>
    <mergeCell ref="A197:L197"/>
    <mergeCell ref="A198:L198"/>
    <mergeCell ref="A199:L199"/>
    <mergeCell ref="A200:L200"/>
    <mergeCell ref="A249:L249"/>
    <mergeCell ref="A250:L250"/>
  </mergeCells>
  <pageMargins left="0.7" right="0.7" top="0.75" bottom="0.75" header="0.3" footer="0.3"/>
  <pageSetup scale="92" orientation="portrait" r:id="rId1"/>
  <rowBreaks count="2" manualBreakCount="2">
    <brk id="50" max="16383" man="1"/>
    <brk id="10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N41"/>
  <sheetViews>
    <sheetView zoomScale="85" zoomScaleNormal="85" workbookViewId="0">
      <pane ySplit="10" topLeftCell="A11" activePane="bottomLeft" state="frozen"/>
      <selection pane="bottomLeft" activeCell="A11" sqref="A11:L11"/>
    </sheetView>
  </sheetViews>
  <sheetFormatPr defaultColWidth="9.140625" defaultRowHeight="15" x14ac:dyDescent="0.25"/>
  <cols>
    <col min="1" max="7" width="9.140625" style="15"/>
    <col min="8" max="9" width="9.140625" style="15" hidden="1" customWidth="1"/>
    <col min="10" max="10" width="9.140625" style="15"/>
    <col min="11" max="11" width="11" style="15" bestFit="1" customWidth="1"/>
    <col min="12" max="12" width="12.140625" style="15" customWidth="1"/>
    <col min="13" max="16384" width="9.140625" style="15"/>
  </cols>
  <sheetData>
    <row r="1" spans="1:14" ht="18" x14ac:dyDescent="0.25">
      <c r="A1" s="226" t="s">
        <v>602</v>
      </c>
      <c r="B1" s="227"/>
      <c r="C1" s="227"/>
      <c r="D1" s="227"/>
      <c r="E1" s="227"/>
      <c r="F1" s="227"/>
      <c r="G1" s="227"/>
      <c r="H1" s="227"/>
      <c r="I1" s="227"/>
      <c r="J1" s="227"/>
      <c r="K1" s="281" t="s">
        <v>754</v>
      </c>
      <c r="L1" s="282"/>
    </row>
    <row r="2" spans="1:14" ht="18.75" thickBot="1" x14ac:dyDescent="0.3">
      <c r="A2" s="199" t="s">
        <v>747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1"/>
    </row>
    <row r="3" spans="1:14" ht="18.75" thickBot="1" x14ac:dyDescent="0.3">
      <c r="A3" s="202" t="str">
        <f>'Standard Line Sets'!A3:L3</f>
        <v>Effective January 17, 2022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4"/>
    </row>
    <row r="4" spans="1:14" x14ac:dyDescent="0.2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7"/>
    </row>
    <row r="5" spans="1:14" x14ac:dyDescent="0.2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10"/>
    </row>
    <row r="6" spans="1:14" x14ac:dyDescent="0.2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10"/>
    </row>
    <row r="7" spans="1:14" x14ac:dyDescent="0.2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10"/>
    </row>
    <row r="8" spans="1:14" ht="15.75" thickBot="1" x14ac:dyDescent="0.3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7"/>
    </row>
    <row r="9" spans="1:14" ht="15.75" thickBot="1" x14ac:dyDescent="0.3">
      <c r="A9" s="245" t="s">
        <v>0</v>
      </c>
      <c r="B9" s="246"/>
      <c r="C9" s="249" t="s">
        <v>1</v>
      </c>
      <c r="D9" s="249"/>
      <c r="E9" s="249"/>
      <c r="F9" s="1" t="s">
        <v>96</v>
      </c>
      <c r="G9" s="1" t="s">
        <v>445</v>
      </c>
      <c r="H9" s="1"/>
      <c r="I9" s="1"/>
      <c r="J9" s="1" t="s">
        <v>2</v>
      </c>
      <c r="K9" s="245" t="s">
        <v>3</v>
      </c>
      <c r="L9" s="246"/>
    </row>
    <row r="10" spans="1:14" ht="15.75" thickBot="1" x14ac:dyDescent="0.3">
      <c r="A10" s="247"/>
      <c r="B10" s="248"/>
      <c r="C10" s="250" t="s">
        <v>5</v>
      </c>
      <c r="D10" s="250"/>
      <c r="E10" s="250"/>
      <c r="F10" s="2" t="s">
        <v>97</v>
      </c>
      <c r="G10" s="44">
        <v>0</v>
      </c>
      <c r="H10" s="43"/>
      <c r="I10" s="43"/>
      <c r="J10" s="3" t="s">
        <v>7</v>
      </c>
      <c r="K10" s="247"/>
      <c r="L10" s="248"/>
    </row>
    <row r="11" spans="1:14" ht="15.75" thickBot="1" x14ac:dyDescent="0.3">
      <c r="A11" s="263" t="s">
        <v>620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64"/>
    </row>
    <row r="12" spans="1:14" ht="15.75" thickBot="1" x14ac:dyDescent="0.3">
      <c r="A12" s="263" t="s">
        <v>45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64"/>
    </row>
    <row r="13" spans="1:14" x14ac:dyDescent="0.25">
      <c r="A13" s="292" t="s">
        <v>606</v>
      </c>
      <c r="B13" s="293"/>
      <c r="C13" s="294" t="s">
        <v>71</v>
      </c>
      <c r="D13" s="294"/>
      <c r="E13" s="294"/>
      <c r="F13" s="148">
        <f>VLOOKUP(A13,Prices!A:B,2,FALSE)</f>
        <v>168.38</v>
      </c>
      <c r="G13" s="149">
        <f>F13*$I$13</f>
        <v>168.38</v>
      </c>
      <c r="H13" s="150">
        <f>G10</f>
        <v>0</v>
      </c>
      <c r="I13" s="172">
        <f>1-H13</f>
        <v>1</v>
      </c>
      <c r="J13" s="151">
        <v>16</v>
      </c>
      <c r="K13" s="295" t="s">
        <v>613</v>
      </c>
      <c r="L13" s="296"/>
      <c r="N13" s="159"/>
    </row>
    <row r="14" spans="1:14" x14ac:dyDescent="0.25">
      <c r="A14" s="216" t="s">
        <v>607</v>
      </c>
      <c r="B14" s="217"/>
      <c r="C14" s="218" t="s">
        <v>604</v>
      </c>
      <c r="D14" s="218"/>
      <c r="E14" s="218"/>
      <c r="F14" s="146">
        <f>VLOOKUP(A14,Prices!A:B,2,FALSE)</f>
        <v>211.09</v>
      </c>
      <c r="G14" s="28">
        <f t="shared" ref="G14:G33" si="0">F14*$I$13</f>
        <v>211.09</v>
      </c>
      <c r="H14" s="5"/>
      <c r="I14" s="5"/>
      <c r="J14" s="4">
        <v>16</v>
      </c>
      <c r="K14" s="219" t="s">
        <v>614</v>
      </c>
      <c r="L14" s="220"/>
      <c r="N14" s="159"/>
    </row>
    <row r="15" spans="1:14" x14ac:dyDescent="0.25">
      <c r="A15" s="216" t="s">
        <v>608</v>
      </c>
      <c r="B15" s="217"/>
      <c r="C15" s="218" t="s">
        <v>73</v>
      </c>
      <c r="D15" s="218"/>
      <c r="E15" s="218"/>
      <c r="F15" s="146">
        <f>VLOOKUP(A15,Prices!A:B,2,FALSE)</f>
        <v>241.91</v>
      </c>
      <c r="G15" s="28">
        <f t="shared" si="0"/>
        <v>241.91</v>
      </c>
      <c r="H15" s="5"/>
      <c r="I15" s="5"/>
      <c r="J15" s="4">
        <v>16</v>
      </c>
      <c r="K15" s="219" t="s">
        <v>615</v>
      </c>
      <c r="L15" s="220"/>
      <c r="N15" s="159"/>
    </row>
    <row r="16" spans="1:14" x14ac:dyDescent="0.25">
      <c r="A16" s="216" t="s">
        <v>609</v>
      </c>
      <c r="B16" s="217"/>
      <c r="C16" s="218" t="s">
        <v>523</v>
      </c>
      <c r="D16" s="218"/>
      <c r="E16" s="218"/>
      <c r="F16" s="146">
        <f>VLOOKUP(A16,Prices!A:B,2,FALSE)</f>
        <v>279.43</v>
      </c>
      <c r="G16" s="28">
        <f t="shared" si="0"/>
        <v>279.43</v>
      </c>
      <c r="H16" s="5"/>
      <c r="I16" s="5"/>
      <c r="J16" s="4">
        <v>16</v>
      </c>
      <c r="K16" s="219" t="s">
        <v>616</v>
      </c>
      <c r="L16" s="220"/>
      <c r="N16" s="159"/>
    </row>
    <row r="17" spans="1:14" x14ac:dyDescent="0.25">
      <c r="A17" s="216" t="s">
        <v>610</v>
      </c>
      <c r="B17" s="217"/>
      <c r="C17" s="218" t="s">
        <v>75</v>
      </c>
      <c r="D17" s="218"/>
      <c r="E17" s="218"/>
      <c r="F17" s="146">
        <f>VLOOKUP(A17,Prices!A:B,2,FALSE)</f>
        <v>334.43</v>
      </c>
      <c r="G17" s="28">
        <f t="shared" si="0"/>
        <v>334.43</v>
      </c>
      <c r="H17" s="5"/>
      <c r="I17" s="5"/>
      <c r="J17" s="4">
        <v>11</v>
      </c>
      <c r="K17" s="219" t="s">
        <v>617</v>
      </c>
      <c r="L17" s="220"/>
      <c r="N17" s="159"/>
    </row>
    <row r="18" spans="1:14" x14ac:dyDescent="0.25">
      <c r="A18" s="216" t="s">
        <v>611</v>
      </c>
      <c r="B18" s="217"/>
      <c r="C18" s="218" t="s">
        <v>605</v>
      </c>
      <c r="D18" s="218"/>
      <c r="E18" s="218"/>
      <c r="F18" s="146">
        <f>VLOOKUP(A18,Prices!A:B,2,FALSE)</f>
        <v>375.38</v>
      </c>
      <c r="G18" s="28">
        <f t="shared" si="0"/>
        <v>375.38</v>
      </c>
      <c r="H18" s="5"/>
      <c r="I18" s="5"/>
      <c r="J18" s="4">
        <v>11</v>
      </c>
      <c r="K18" s="219" t="s">
        <v>618</v>
      </c>
      <c r="L18" s="220"/>
      <c r="N18" s="159"/>
    </row>
    <row r="19" spans="1:14" x14ac:dyDescent="0.25">
      <c r="A19" s="262" t="s">
        <v>612</v>
      </c>
      <c r="B19" s="238"/>
      <c r="C19" s="239" t="s">
        <v>77</v>
      </c>
      <c r="D19" s="239"/>
      <c r="E19" s="239"/>
      <c r="F19" s="147">
        <f>VLOOKUP(A19,Prices!A:B,2,FALSE)</f>
        <v>433.78</v>
      </c>
      <c r="G19" s="28">
        <f t="shared" si="0"/>
        <v>433.78</v>
      </c>
      <c r="H19" s="5"/>
      <c r="I19" s="5"/>
      <c r="J19" s="4">
        <v>11</v>
      </c>
      <c r="K19" s="240" t="s">
        <v>619</v>
      </c>
      <c r="L19" s="261"/>
      <c r="N19" s="159"/>
    </row>
    <row r="20" spans="1:14" x14ac:dyDescent="0.25">
      <c r="A20" s="216" t="s">
        <v>687</v>
      </c>
      <c r="B20" s="217"/>
      <c r="C20" s="218" t="s">
        <v>220</v>
      </c>
      <c r="D20" s="218" t="s">
        <v>220</v>
      </c>
      <c r="E20" s="218" t="s">
        <v>220</v>
      </c>
      <c r="F20" s="145">
        <f>VLOOKUP(A20,Prices!A:B,2,FALSE)</f>
        <v>194.92999999999998</v>
      </c>
      <c r="G20" s="47">
        <f t="shared" si="0"/>
        <v>194.92999999999998</v>
      </c>
      <c r="H20" s="5"/>
      <c r="I20" s="5"/>
      <c r="J20" s="9">
        <v>16</v>
      </c>
      <c r="K20" s="297" t="s">
        <v>701</v>
      </c>
      <c r="L20" s="298"/>
      <c r="N20" s="159"/>
    </row>
    <row r="21" spans="1:14" x14ac:dyDescent="0.25">
      <c r="A21" s="216" t="s">
        <v>688</v>
      </c>
      <c r="B21" s="217"/>
      <c r="C21" s="218" t="s">
        <v>223</v>
      </c>
      <c r="D21" s="218" t="s">
        <v>223</v>
      </c>
      <c r="E21" s="218" t="s">
        <v>223</v>
      </c>
      <c r="F21" s="146">
        <f>VLOOKUP(A21,Prices!A:B,2,FALSE)</f>
        <v>232.97</v>
      </c>
      <c r="G21" s="28">
        <f t="shared" si="0"/>
        <v>232.97</v>
      </c>
      <c r="H21" s="5"/>
      <c r="I21" s="5"/>
      <c r="J21" s="4">
        <v>16</v>
      </c>
      <c r="K21" s="288" t="s">
        <v>702</v>
      </c>
      <c r="L21" s="289"/>
      <c r="N21" s="159"/>
    </row>
    <row r="22" spans="1:14" x14ac:dyDescent="0.25">
      <c r="A22" s="216" t="s">
        <v>689</v>
      </c>
      <c r="B22" s="217"/>
      <c r="C22" s="218" t="s">
        <v>226</v>
      </c>
      <c r="D22" s="218" t="s">
        <v>226</v>
      </c>
      <c r="E22" s="218" t="s">
        <v>226</v>
      </c>
      <c r="F22" s="146">
        <f>VLOOKUP(A22,Prices!A:B,2,FALSE)</f>
        <v>270.21999999999997</v>
      </c>
      <c r="G22" s="28">
        <f t="shared" si="0"/>
        <v>270.21999999999997</v>
      </c>
      <c r="H22" s="5"/>
      <c r="I22" s="5"/>
      <c r="J22" s="4">
        <v>16</v>
      </c>
      <c r="K22" s="288" t="s">
        <v>703</v>
      </c>
      <c r="L22" s="289"/>
      <c r="N22" s="159"/>
    </row>
    <row r="23" spans="1:14" x14ac:dyDescent="0.25">
      <c r="A23" s="216" t="s">
        <v>690</v>
      </c>
      <c r="B23" s="217"/>
      <c r="C23" s="218" t="s">
        <v>229</v>
      </c>
      <c r="D23" s="218" t="s">
        <v>229</v>
      </c>
      <c r="E23" s="218" t="s">
        <v>229</v>
      </c>
      <c r="F23" s="146">
        <f>VLOOKUP(A23,Prices!A:B,2,FALSE)</f>
        <v>316.8</v>
      </c>
      <c r="G23" s="28">
        <f t="shared" si="0"/>
        <v>316.8</v>
      </c>
      <c r="H23" s="5"/>
      <c r="I23" s="5"/>
      <c r="J23" s="4">
        <v>16</v>
      </c>
      <c r="K23" s="288" t="s">
        <v>704</v>
      </c>
      <c r="L23" s="289"/>
      <c r="N23" s="159"/>
    </row>
    <row r="24" spans="1:14" x14ac:dyDescent="0.25">
      <c r="A24" s="216" t="s">
        <v>691</v>
      </c>
      <c r="B24" s="217"/>
      <c r="C24" s="218" t="s">
        <v>232</v>
      </c>
      <c r="D24" s="218" t="s">
        <v>232</v>
      </c>
      <c r="E24" s="218" t="s">
        <v>232</v>
      </c>
      <c r="F24" s="146">
        <f>VLOOKUP(A24,Prices!A:B,2,FALSE)</f>
        <v>363.44</v>
      </c>
      <c r="G24" s="28">
        <f t="shared" si="0"/>
        <v>363.44</v>
      </c>
      <c r="H24" s="5"/>
      <c r="I24" s="5"/>
      <c r="J24" s="4">
        <v>11</v>
      </c>
      <c r="K24" s="288" t="s">
        <v>705</v>
      </c>
      <c r="L24" s="289"/>
      <c r="N24" s="159"/>
    </row>
    <row r="25" spans="1:14" x14ac:dyDescent="0.25">
      <c r="A25" s="216" t="s">
        <v>692</v>
      </c>
      <c r="B25" s="217"/>
      <c r="C25" s="218" t="s">
        <v>235</v>
      </c>
      <c r="D25" s="218" t="s">
        <v>235</v>
      </c>
      <c r="E25" s="218" t="s">
        <v>235</v>
      </c>
      <c r="F25" s="146">
        <f>VLOOKUP(A25,Prices!A:B,2,FALSE)</f>
        <v>409.88</v>
      </c>
      <c r="G25" s="28">
        <f t="shared" si="0"/>
        <v>409.88</v>
      </c>
      <c r="H25" s="5"/>
      <c r="I25" s="5"/>
      <c r="J25" s="4">
        <v>11</v>
      </c>
      <c r="K25" s="288" t="s">
        <v>706</v>
      </c>
      <c r="L25" s="289"/>
      <c r="N25" s="159"/>
    </row>
    <row r="26" spans="1:14" x14ac:dyDescent="0.25">
      <c r="A26" s="216" t="s">
        <v>693</v>
      </c>
      <c r="B26" s="217"/>
      <c r="C26" s="239" t="s">
        <v>241</v>
      </c>
      <c r="D26" s="239" t="s">
        <v>241</v>
      </c>
      <c r="E26" s="239" t="s">
        <v>241</v>
      </c>
      <c r="F26" s="147">
        <f>VLOOKUP(A26,Prices!A:B,2,FALSE)</f>
        <v>489.21</v>
      </c>
      <c r="G26" s="28">
        <f t="shared" si="0"/>
        <v>489.21</v>
      </c>
      <c r="H26" s="5"/>
      <c r="I26" s="5"/>
      <c r="J26" s="6">
        <v>11</v>
      </c>
      <c r="K26" s="290" t="s">
        <v>707</v>
      </c>
      <c r="L26" s="291"/>
      <c r="N26" s="159"/>
    </row>
    <row r="27" spans="1:14" x14ac:dyDescent="0.25">
      <c r="A27" s="231" t="s">
        <v>694</v>
      </c>
      <c r="B27" s="232"/>
      <c r="C27" s="218" t="s">
        <v>244</v>
      </c>
      <c r="D27" s="218" t="s">
        <v>244</v>
      </c>
      <c r="E27" s="218" t="s">
        <v>244</v>
      </c>
      <c r="F27" s="145">
        <f>VLOOKUP(A27,Prices!A:B,2,FALSE)</f>
        <v>252.78</v>
      </c>
      <c r="G27" s="47">
        <f t="shared" si="0"/>
        <v>252.78</v>
      </c>
      <c r="H27" s="5"/>
      <c r="I27" s="5"/>
      <c r="J27" s="4">
        <v>16</v>
      </c>
      <c r="K27" s="299" t="s">
        <v>708</v>
      </c>
      <c r="L27" s="300"/>
      <c r="N27" s="159"/>
    </row>
    <row r="28" spans="1:14" x14ac:dyDescent="0.25">
      <c r="A28" s="216" t="s">
        <v>695</v>
      </c>
      <c r="B28" s="217"/>
      <c r="C28" s="218" t="s">
        <v>247</v>
      </c>
      <c r="D28" s="218" t="s">
        <v>247</v>
      </c>
      <c r="E28" s="218" t="s">
        <v>247</v>
      </c>
      <c r="F28" s="146">
        <f>VLOOKUP(A28,Prices!A:B,2,FALSE)</f>
        <v>302.11</v>
      </c>
      <c r="G28" s="28">
        <f t="shared" si="0"/>
        <v>302.11</v>
      </c>
      <c r="H28" s="5"/>
      <c r="I28" s="5"/>
      <c r="J28" s="4">
        <v>16</v>
      </c>
      <c r="K28" s="288" t="s">
        <v>709</v>
      </c>
      <c r="L28" s="289"/>
      <c r="N28" s="159"/>
    </row>
    <row r="29" spans="1:14" x14ac:dyDescent="0.25">
      <c r="A29" s="216" t="s">
        <v>696</v>
      </c>
      <c r="B29" s="217"/>
      <c r="C29" s="218" t="s">
        <v>250</v>
      </c>
      <c r="D29" s="218" t="s">
        <v>250</v>
      </c>
      <c r="E29" s="218" t="s">
        <v>250</v>
      </c>
      <c r="F29" s="146">
        <f>VLOOKUP(A29,Prices!A:B,2,FALSE)</f>
        <v>350.45</v>
      </c>
      <c r="G29" s="28">
        <f t="shared" si="0"/>
        <v>350.45</v>
      </c>
      <c r="H29" s="5"/>
      <c r="I29" s="5"/>
      <c r="J29" s="4">
        <v>16</v>
      </c>
      <c r="K29" s="288" t="s">
        <v>710</v>
      </c>
      <c r="L29" s="289"/>
      <c r="N29" s="159"/>
    </row>
    <row r="30" spans="1:14" x14ac:dyDescent="0.25">
      <c r="A30" s="216" t="s">
        <v>697</v>
      </c>
      <c r="B30" s="217"/>
      <c r="C30" s="218" t="s">
        <v>253</v>
      </c>
      <c r="D30" s="218" t="s">
        <v>253</v>
      </c>
      <c r="E30" s="218" t="s">
        <v>253</v>
      </c>
      <c r="F30" s="146">
        <f>VLOOKUP(A30,Prices!A:B,2,FALSE)</f>
        <v>410.88</v>
      </c>
      <c r="G30" s="28">
        <f t="shared" si="0"/>
        <v>410.88</v>
      </c>
      <c r="H30" s="5"/>
      <c r="I30" s="5"/>
      <c r="J30" s="4">
        <v>16</v>
      </c>
      <c r="K30" s="288" t="s">
        <v>711</v>
      </c>
      <c r="L30" s="289"/>
      <c r="N30" s="159"/>
    </row>
    <row r="31" spans="1:14" x14ac:dyDescent="0.25">
      <c r="A31" s="216" t="s">
        <v>698</v>
      </c>
      <c r="B31" s="217"/>
      <c r="C31" s="218" t="s">
        <v>256</v>
      </c>
      <c r="D31" s="218" t="s">
        <v>256</v>
      </c>
      <c r="E31" s="218" t="s">
        <v>256</v>
      </c>
      <c r="F31" s="146">
        <f>VLOOKUP(A31,Prices!A:B,2,FALSE)</f>
        <v>471.31</v>
      </c>
      <c r="G31" s="28">
        <f t="shared" si="0"/>
        <v>471.31</v>
      </c>
      <c r="H31" s="5"/>
      <c r="I31" s="5"/>
      <c r="J31" s="4">
        <v>11</v>
      </c>
      <c r="K31" s="288" t="s">
        <v>712</v>
      </c>
      <c r="L31" s="289"/>
      <c r="N31" s="159"/>
    </row>
    <row r="32" spans="1:14" x14ac:dyDescent="0.25">
      <c r="A32" s="216" t="s">
        <v>699</v>
      </c>
      <c r="B32" s="217"/>
      <c r="C32" s="218" t="s">
        <v>259</v>
      </c>
      <c r="D32" s="218" t="s">
        <v>259</v>
      </c>
      <c r="E32" s="218" t="s">
        <v>259</v>
      </c>
      <c r="F32" s="146">
        <f>VLOOKUP(A32,Prices!A:B,2,FALSE)</f>
        <v>530.25</v>
      </c>
      <c r="G32" s="28">
        <f t="shared" si="0"/>
        <v>530.25</v>
      </c>
      <c r="H32" s="5"/>
      <c r="I32" s="5"/>
      <c r="J32" s="4">
        <v>11</v>
      </c>
      <c r="K32" s="288" t="s">
        <v>713</v>
      </c>
      <c r="L32" s="289"/>
      <c r="N32" s="159"/>
    </row>
    <row r="33" spans="1:14" ht="15.75" thickBot="1" x14ac:dyDescent="0.3">
      <c r="A33" s="221" t="s">
        <v>700</v>
      </c>
      <c r="B33" s="222"/>
      <c r="C33" s="223" t="s">
        <v>265</v>
      </c>
      <c r="D33" s="223" t="s">
        <v>265</v>
      </c>
      <c r="E33" s="223" t="s">
        <v>265</v>
      </c>
      <c r="F33" s="152">
        <f>VLOOKUP(A33,Prices!A:B,2,FALSE)</f>
        <v>634.45000000000005</v>
      </c>
      <c r="G33" s="48">
        <f t="shared" si="0"/>
        <v>634.45000000000005</v>
      </c>
      <c r="H33" s="12"/>
      <c r="I33" s="12"/>
      <c r="J33" s="14">
        <v>11</v>
      </c>
      <c r="K33" s="301" t="s">
        <v>714</v>
      </c>
      <c r="L33" s="302"/>
      <c r="N33" s="159"/>
    </row>
    <row r="34" spans="1:14" x14ac:dyDescent="0.25">
      <c r="A34" s="214"/>
      <c r="B34" s="215"/>
      <c r="C34" s="215"/>
      <c r="D34" s="215"/>
      <c r="E34" s="215"/>
    </row>
    <row r="35" spans="1:14" x14ac:dyDescent="0.25">
      <c r="A35" s="215"/>
      <c r="B35" s="215"/>
      <c r="C35" s="215"/>
      <c r="D35" s="215"/>
      <c r="E35" s="215"/>
    </row>
    <row r="36" spans="1:14" x14ac:dyDescent="0.25">
      <c r="A36" s="215"/>
      <c r="B36" s="215"/>
      <c r="C36" s="215"/>
      <c r="D36" s="215"/>
      <c r="E36" s="215"/>
    </row>
    <row r="37" spans="1:14" x14ac:dyDescent="0.25">
      <c r="A37" s="215"/>
      <c r="B37" s="215"/>
      <c r="C37" s="215"/>
      <c r="D37" s="215"/>
      <c r="E37" s="215"/>
    </row>
    <row r="38" spans="1:14" x14ac:dyDescent="0.25">
      <c r="A38" s="214" t="s">
        <v>87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</row>
    <row r="39" spans="1:14" x14ac:dyDescent="0.25">
      <c r="A39" s="214" t="s">
        <v>88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</row>
    <row r="40" spans="1:14" ht="15.75" thickBot="1" x14ac:dyDescent="0.3">
      <c r="A40" s="214" t="s">
        <v>89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</row>
    <row r="41" spans="1:14" ht="15.75" thickBot="1" x14ac:dyDescent="0.3">
      <c r="A41" s="196" t="s">
        <v>90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8"/>
    </row>
  </sheetData>
  <mergeCells count="79">
    <mergeCell ref="A34:E37"/>
    <mergeCell ref="A38:L38"/>
    <mergeCell ref="A39:L39"/>
    <mergeCell ref="A40:L40"/>
    <mergeCell ref="A41:L41"/>
    <mergeCell ref="A33:B33"/>
    <mergeCell ref="C33:E33"/>
    <mergeCell ref="K33:L33"/>
    <mergeCell ref="A31:B31"/>
    <mergeCell ref="C31:E31"/>
    <mergeCell ref="K31:L31"/>
    <mergeCell ref="A32:B32"/>
    <mergeCell ref="C32:E32"/>
    <mergeCell ref="K32:L32"/>
    <mergeCell ref="A29:B29"/>
    <mergeCell ref="C29:E29"/>
    <mergeCell ref="K29:L29"/>
    <mergeCell ref="A30:B30"/>
    <mergeCell ref="C30:E30"/>
    <mergeCell ref="K30:L30"/>
    <mergeCell ref="A27:B27"/>
    <mergeCell ref="C27:E27"/>
    <mergeCell ref="K27:L27"/>
    <mergeCell ref="A28:B28"/>
    <mergeCell ref="C28:E28"/>
    <mergeCell ref="K28:L28"/>
    <mergeCell ref="A26:B26"/>
    <mergeCell ref="C26:E26"/>
    <mergeCell ref="A24:B24"/>
    <mergeCell ref="C24:E24"/>
    <mergeCell ref="A25:B25"/>
    <mergeCell ref="C25:E25"/>
    <mergeCell ref="A22:B22"/>
    <mergeCell ref="C22:E22"/>
    <mergeCell ref="K22:L22"/>
    <mergeCell ref="A23:B23"/>
    <mergeCell ref="C23:E23"/>
    <mergeCell ref="K23:L23"/>
    <mergeCell ref="A20:B20"/>
    <mergeCell ref="C20:E20"/>
    <mergeCell ref="K20:L20"/>
    <mergeCell ref="A21:B21"/>
    <mergeCell ref="C21:E21"/>
    <mergeCell ref="K21:L21"/>
    <mergeCell ref="C17:E17"/>
    <mergeCell ref="K17:L17"/>
    <mergeCell ref="A18:B18"/>
    <mergeCell ref="C18:E18"/>
    <mergeCell ref="K18:L18"/>
    <mergeCell ref="A1:J1"/>
    <mergeCell ref="K1:L1"/>
    <mergeCell ref="A11:L11"/>
    <mergeCell ref="A12:L12"/>
    <mergeCell ref="A13:B13"/>
    <mergeCell ref="C13:E13"/>
    <mergeCell ref="K13:L13"/>
    <mergeCell ref="A2:L2"/>
    <mergeCell ref="A3:L3"/>
    <mergeCell ref="A4:L7"/>
    <mergeCell ref="A9:B10"/>
    <mergeCell ref="C9:E9"/>
    <mergeCell ref="K9:L10"/>
    <mergeCell ref="C10:E10"/>
    <mergeCell ref="K24:L24"/>
    <mergeCell ref="K25:L25"/>
    <mergeCell ref="K26:L26"/>
    <mergeCell ref="A14:B14"/>
    <mergeCell ref="C14:E14"/>
    <mergeCell ref="K14:L14"/>
    <mergeCell ref="A15:B15"/>
    <mergeCell ref="C15:E15"/>
    <mergeCell ref="K15:L15"/>
    <mergeCell ref="A16:B16"/>
    <mergeCell ref="C16:E16"/>
    <mergeCell ref="K16:L16"/>
    <mergeCell ref="A19:B19"/>
    <mergeCell ref="C19:E19"/>
    <mergeCell ref="K19:L19"/>
    <mergeCell ref="A17:B17"/>
  </mergeCells>
  <pageMargins left="0.7" right="0.7" top="0.75" bottom="0.75" header="0.3" footer="0.3"/>
  <pageSetup scale="8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1"/>
  </sheetPr>
  <dimension ref="A1:O177"/>
  <sheetViews>
    <sheetView zoomScaleNormal="100" zoomScaleSheetLayoutView="100" zoomScalePageLayoutView="145" workbookViewId="0">
      <pane ySplit="11" topLeftCell="A12" activePane="bottomLeft" state="frozen"/>
      <selection pane="bottomLeft" activeCell="A12" sqref="A12:L12"/>
    </sheetView>
  </sheetViews>
  <sheetFormatPr defaultColWidth="9.140625" defaultRowHeight="15" x14ac:dyDescent="0.25"/>
  <cols>
    <col min="1" max="5" width="9.140625" style="15"/>
    <col min="6" max="6" width="13.42578125" style="15" bestFit="1" customWidth="1"/>
    <col min="7" max="7" width="11" style="15" bestFit="1" customWidth="1"/>
    <col min="8" max="9" width="11" style="15" hidden="1" customWidth="1"/>
    <col min="10" max="10" width="7.28515625" style="15" bestFit="1" customWidth="1"/>
    <col min="11" max="11" width="9.140625" style="15"/>
    <col min="12" max="12" width="30" style="15" customWidth="1"/>
    <col min="13" max="14" width="9.140625" style="15"/>
    <col min="15" max="15" width="12" style="15" bestFit="1" customWidth="1"/>
    <col min="16" max="16384" width="9.140625" style="15"/>
  </cols>
  <sheetData>
    <row r="1" spans="1:15" ht="18" x14ac:dyDescent="0.25">
      <c r="A1" s="226" t="s">
        <v>602</v>
      </c>
      <c r="B1" s="227"/>
      <c r="C1" s="227"/>
      <c r="D1" s="227"/>
      <c r="E1" s="227"/>
      <c r="F1" s="227"/>
      <c r="G1" s="227"/>
      <c r="H1" s="227"/>
      <c r="I1" s="227"/>
      <c r="J1" s="227"/>
      <c r="K1" s="227" t="s">
        <v>754</v>
      </c>
      <c r="L1" s="228"/>
    </row>
    <row r="2" spans="1:15" ht="16.5" thickBot="1" x14ac:dyDescent="0.3">
      <c r="A2" s="310" t="s">
        <v>748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2"/>
    </row>
    <row r="3" spans="1:15" ht="16.5" thickBot="1" x14ac:dyDescent="0.3">
      <c r="A3" s="313" t="str">
        <f>'Standard Line Sets'!A3:L3</f>
        <v>Effective January 17, 2022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5"/>
    </row>
    <row r="4" spans="1:15" x14ac:dyDescent="0.25">
      <c r="A4" s="130"/>
      <c r="L4" s="131"/>
    </row>
    <row r="5" spans="1:15" x14ac:dyDescent="0.25">
      <c r="A5" s="130"/>
      <c r="L5" s="131"/>
    </row>
    <row r="6" spans="1:15" x14ac:dyDescent="0.25">
      <c r="A6" s="130"/>
      <c r="L6" s="131"/>
    </row>
    <row r="7" spans="1:15" x14ac:dyDescent="0.25">
      <c r="A7" s="130"/>
      <c r="L7" s="131"/>
    </row>
    <row r="8" spans="1:15" ht="15.75" thickBot="1" x14ac:dyDescent="0.3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5" x14ac:dyDescent="0.25">
      <c r="A9" s="249" t="s">
        <v>0</v>
      </c>
      <c r="B9" s="249"/>
      <c r="C9" s="249" t="s">
        <v>1</v>
      </c>
      <c r="D9" s="249"/>
      <c r="E9" s="249"/>
      <c r="F9" s="1" t="s">
        <v>95</v>
      </c>
      <c r="G9" s="249" t="s">
        <v>445</v>
      </c>
      <c r="H9" s="1"/>
      <c r="I9" s="1"/>
      <c r="J9" s="1" t="s">
        <v>2</v>
      </c>
      <c r="K9" s="249" t="s">
        <v>3</v>
      </c>
      <c r="L9" s="249"/>
    </row>
    <row r="10" spans="1:15" ht="15.75" thickBot="1" x14ac:dyDescent="0.3">
      <c r="A10" s="342" t="s">
        <v>4</v>
      </c>
      <c r="B10" s="343"/>
      <c r="C10" s="250" t="s">
        <v>5</v>
      </c>
      <c r="D10" s="250"/>
      <c r="E10" s="250"/>
      <c r="F10" s="2" t="s">
        <v>6</v>
      </c>
      <c r="G10" s="303"/>
      <c r="H10" s="45"/>
      <c r="I10" s="45"/>
      <c r="J10" s="3" t="s">
        <v>7</v>
      </c>
      <c r="K10" s="250" t="s">
        <v>8</v>
      </c>
      <c r="L10" s="250"/>
    </row>
    <row r="11" spans="1:15" ht="15.75" thickBot="1" x14ac:dyDescent="0.3">
      <c r="A11" s="344"/>
      <c r="B11" s="345"/>
      <c r="C11" s="250"/>
      <c r="D11" s="250"/>
      <c r="E11" s="250"/>
      <c r="F11" s="2" t="s">
        <v>9</v>
      </c>
      <c r="G11" s="44">
        <v>0</v>
      </c>
      <c r="H11" s="43"/>
      <c r="I11" s="43"/>
      <c r="J11" s="3"/>
      <c r="K11" s="304" t="s">
        <v>10</v>
      </c>
      <c r="L11" s="248"/>
    </row>
    <row r="12" spans="1:15" ht="15.75" thickBot="1" x14ac:dyDescent="0.3">
      <c r="A12" s="263" t="s">
        <v>11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64"/>
    </row>
    <row r="13" spans="1:15" ht="15.75" thickBot="1" x14ac:dyDescent="0.3">
      <c r="A13" s="365" t="s">
        <v>12</v>
      </c>
      <c r="B13" s="366"/>
      <c r="C13" s="366"/>
      <c r="D13" s="366"/>
      <c r="E13" s="366"/>
      <c r="F13" s="366"/>
      <c r="G13" s="366"/>
      <c r="H13" s="366"/>
      <c r="I13" s="366"/>
      <c r="J13" s="366"/>
      <c r="K13" s="366"/>
      <c r="L13" s="367"/>
    </row>
    <row r="14" spans="1:15" x14ac:dyDescent="0.25">
      <c r="A14" s="320" t="s">
        <v>13</v>
      </c>
      <c r="B14" s="287"/>
      <c r="C14" s="205" t="s">
        <v>14</v>
      </c>
      <c r="D14" s="206"/>
      <c r="E14" s="207"/>
      <c r="F14" s="93">
        <f>VLOOKUP(A14,Prices!A:B,2,FALSE)</f>
        <v>142</v>
      </c>
      <c r="G14" s="98">
        <f>F14*$I$14</f>
        <v>142</v>
      </c>
      <c r="H14" s="91">
        <f>G11</f>
        <v>0</v>
      </c>
      <c r="I14" s="109">
        <f>1-H14</f>
        <v>1</v>
      </c>
      <c r="J14" s="100">
        <v>10</v>
      </c>
      <c r="K14" s="320" t="s">
        <v>528</v>
      </c>
      <c r="L14" s="287"/>
      <c r="O14" s="173"/>
    </row>
    <row r="15" spans="1:15" x14ac:dyDescent="0.25">
      <c r="A15" s="265" t="s">
        <v>15</v>
      </c>
      <c r="B15" s="279"/>
      <c r="C15" s="208" t="s">
        <v>16</v>
      </c>
      <c r="D15" s="209"/>
      <c r="E15" s="210"/>
      <c r="F15" s="94">
        <f>VLOOKUP(A15,Prices!A:B,2,FALSE)</f>
        <v>193.06</v>
      </c>
      <c r="G15" s="99">
        <f t="shared" ref="G15:G41" si="0">F15*$I$14</f>
        <v>193.06</v>
      </c>
      <c r="H15" s="88"/>
      <c r="I15" s="88"/>
      <c r="J15" s="101">
        <v>10</v>
      </c>
      <c r="K15" s="265" t="s">
        <v>529</v>
      </c>
      <c r="L15" s="279"/>
    </row>
    <row r="16" spans="1:15" x14ac:dyDescent="0.25">
      <c r="A16" s="265" t="s">
        <v>495</v>
      </c>
      <c r="B16" s="309"/>
      <c r="C16" s="208" t="s">
        <v>496</v>
      </c>
      <c r="D16" s="209"/>
      <c r="E16" s="210"/>
      <c r="F16" s="94">
        <f>VLOOKUP(A16,Prices!A:B,2,FALSE)</f>
        <v>228.81</v>
      </c>
      <c r="G16" s="99">
        <f>F16*$I$14</f>
        <v>228.81</v>
      </c>
      <c r="H16" s="88"/>
      <c r="I16" s="88"/>
      <c r="J16" s="101">
        <v>10</v>
      </c>
      <c r="K16" s="265" t="s">
        <v>530</v>
      </c>
      <c r="L16" s="309"/>
    </row>
    <row r="17" spans="1:12" x14ac:dyDescent="0.25">
      <c r="A17" s="265" t="s">
        <v>17</v>
      </c>
      <c r="B17" s="279"/>
      <c r="C17" s="208" t="s">
        <v>18</v>
      </c>
      <c r="D17" s="209"/>
      <c r="E17" s="210"/>
      <c r="F17" s="94">
        <f>VLOOKUP(A17,Prices!A:B,2,FALSE)</f>
        <v>251.17999999999998</v>
      </c>
      <c r="G17" s="99">
        <f t="shared" si="0"/>
        <v>251.17999999999998</v>
      </c>
      <c r="H17" s="88"/>
      <c r="I17" s="88"/>
      <c r="J17" s="101">
        <v>10</v>
      </c>
      <c r="K17" s="265" t="s">
        <v>531</v>
      </c>
      <c r="L17" s="279"/>
    </row>
    <row r="18" spans="1:12" x14ac:dyDescent="0.25">
      <c r="A18" s="265" t="s">
        <v>19</v>
      </c>
      <c r="B18" s="279"/>
      <c r="C18" s="208" t="s">
        <v>20</v>
      </c>
      <c r="D18" s="209"/>
      <c r="E18" s="210"/>
      <c r="F18" s="94">
        <f>VLOOKUP(A18,Prices!A:B,2,FALSE)</f>
        <v>339.83</v>
      </c>
      <c r="G18" s="99">
        <f t="shared" si="0"/>
        <v>339.83</v>
      </c>
      <c r="H18" s="88"/>
      <c r="I18" s="88"/>
      <c r="J18" s="101">
        <v>10</v>
      </c>
      <c r="K18" s="265" t="s">
        <v>532</v>
      </c>
      <c r="L18" s="279"/>
    </row>
    <row r="19" spans="1:12" x14ac:dyDescent="0.25">
      <c r="A19" s="265" t="s">
        <v>526</v>
      </c>
      <c r="B19" s="309"/>
      <c r="C19" s="208" t="s">
        <v>497</v>
      </c>
      <c r="D19" s="209"/>
      <c r="E19" s="210"/>
      <c r="F19" s="94">
        <f>VLOOKUP(A19,Prices!A:B,2,FALSE)</f>
        <v>490.67</v>
      </c>
      <c r="G19" s="99">
        <f t="shared" si="0"/>
        <v>490.67</v>
      </c>
      <c r="H19" s="88"/>
      <c r="I19" s="88"/>
      <c r="J19" s="101">
        <v>8</v>
      </c>
      <c r="K19" s="265" t="s">
        <v>533</v>
      </c>
      <c r="L19" s="309"/>
    </row>
    <row r="20" spans="1:12" ht="15.75" thickBot="1" x14ac:dyDescent="0.3">
      <c r="A20" s="267" t="s">
        <v>527</v>
      </c>
      <c r="B20" s="308"/>
      <c r="C20" s="305" t="s">
        <v>498</v>
      </c>
      <c r="D20" s="306"/>
      <c r="E20" s="307"/>
      <c r="F20" s="95">
        <f>VLOOKUP(A20,Prices!A:B,2,FALSE)</f>
        <v>738.02</v>
      </c>
      <c r="G20" s="99">
        <f t="shared" si="0"/>
        <v>738.02</v>
      </c>
      <c r="H20" s="92"/>
      <c r="I20" s="92"/>
      <c r="J20" s="102">
        <v>8</v>
      </c>
      <c r="K20" s="267" t="s">
        <v>534</v>
      </c>
      <c r="L20" s="308"/>
    </row>
    <row r="21" spans="1:12" x14ac:dyDescent="0.25">
      <c r="A21" s="320" t="s">
        <v>21</v>
      </c>
      <c r="B21" s="287"/>
      <c r="C21" s="205" t="s">
        <v>22</v>
      </c>
      <c r="D21" s="206"/>
      <c r="E21" s="207"/>
      <c r="F21" s="96">
        <f>VLOOKUP(A21,Prices!A:B,2,FALSE)</f>
        <v>149.13999999999999</v>
      </c>
      <c r="G21" s="98">
        <f t="shared" si="0"/>
        <v>149.13999999999999</v>
      </c>
      <c r="H21" s="90"/>
      <c r="I21" s="90"/>
      <c r="J21" s="100">
        <v>10</v>
      </c>
      <c r="K21" s="320" t="s">
        <v>541</v>
      </c>
      <c r="L21" s="287"/>
    </row>
    <row r="22" spans="1:12" x14ac:dyDescent="0.25">
      <c r="A22" s="265" t="s">
        <v>23</v>
      </c>
      <c r="B22" s="279"/>
      <c r="C22" s="208" t="s">
        <v>24</v>
      </c>
      <c r="D22" s="209"/>
      <c r="E22" s="210"/>
      <c r="F22" s="97">
        <f>VLOOKUP(A22,Prices!A:B,2,FALSE)</f>
        <v>200.94</v>
      </c>
      <c r="G22" s="99">
        <f t="shared" si="0"/>
        <v>200.94</v>
      </c>
      <c r="H22" s="88"/>
      <c r="I22" s="88"/>
      <c r="J22" s="101">
        <v>10</v>
      </c>
      <c r="K22" s="265" t="s">
        <v>542</v>
      </c>
      <c r="L22" s="279"/>
    </row>
    <row r="23" spans="1:12" x14ac:dyDescent="0.25">
      <c r="A23" s="265" t="s">
        <v>499</v>
      </c>
      <c r="B23" s="309"/>
      <c r="C23" s="265" t="s">
        <v>500</v>
      </c>
      <c r="D23" s="368"/>
      <c r="E23" s="309"/>
      <c r="F23" s="94">
        <f>VLOOKUP(A23,Prices!A:B,2,FALSE)</f>
        <v>238.85999999999999</v>
      </c>
      <c r="G23" s="99">
        <f t="shared" si="0"/>
        <v>238.85999999999999</v>
      </c>
      <c r="H23" s="88"/>
      <c r="I23" s="88"/>
      <c r="J23" s="101">
        <v>10</v>
      </c>
      <c r="K23" s="265" t="s">
        <v>543</v>
      </c>
      <c r="L23" s="309"/>
    </row>
    <row r="24" spans="1:12" x14ac:dyDescent="0.25">
      <c r="A24" s="265" t="s">
        <v>25</v>
      </c>
      <c r="B24" s="279"/>
      <c r="C24" s="208" t="s">
        <v>26</v>
      </c>
      <c r="D24" s="209"/>
      <c r="E24" s="210"/>
      <c r="F24" s="97">
        <f>VLOOKUP(A24,Prices!A:B,2,FALSE)</f>
        <v>260.03999999999996</v>
      </c>
      <c r="G24" s="99">
        <f t="shared" si="0"/>
        <v>260.03999999999996</v>
      </c>
      <c r="H24" s="88"/>
      <c r="I24" s="88"/>
      <c r="J24" s="101">
        <v>10</v>
      </c>
      <c r="K24" s="265" t="s">
        <v>544</v>
      </c>
      <c r="L24" s="279"/>
    </row>
    <row r="25" spans="1:12" x14ac:dyDescent="0.25">
      <c r="A25" s="265" t="s">
        <v>27</v>
      </c>
      <c r="B25" s="279"/>
      <c r="C25" s="208" t="s">
        <v>28</v>
      </c>
      <c r="D25" s="209"/>
      <c r="E25" s="210"/>
      <c r="F25" s="97">
        <f>VLOOKUP(A25,Prices!A:B,2,FALSE)</f>
        <v>350.65999999999997</v>
      </c>
      <c r="G25" s="99">
        <f t="shared" si="0"/>
        <v>350.65999999999997</v>
      </c>
      <c r="H25" s="88"/>
      <c r="I25" s="88"/>
      <c r="J25" s="101">
        <v>10</v>
      </c>
      <c r="K25" s="265" t="s">
        <v>545</v>
      </c>
      <c r="L25" s="279"/>
    </row>
    <row r="26" spans="1:12" x14ac:dyDescent="0.25">
      <c r="A26" s="265" t="s">
        <v>535</v>
      </c>
      <c r="B26" s="309"/>
      <c r="C26" s="208" t="s">
        <v>501</v>
      </c>
      <c r="D26" s="209"/>
      <c r="E26" s="210"/>
      <c r="F26" s="94">
        <f>VLOOKUP(A26,Prices!A:B,2,FALSE)</f>
        <v>509.36</v>
      </c>
      <c r="G26" s="99">
        <f t="shared" si="0"/>
        <v>509.36</v>
      </c>
      <c r="H26" s="88"/>
      <c r="I26" s="88"/>
      <c r="J26" s="101">
        <v>8</v>
      </c>
      <c r="K26" s="265" t="s">
        <v>546</v>
      </c>
      <c r="L26" s="309"/>
    </row>
    <row r="27" spans="1:12" ht="15.75" thickBot="1" x14ac:dyDescent="0.3">
      <c r="A27" s="267" t="s">
        <v>536</v>
      </c>
      <c r="B27" s="308"/>
      <c r="C27" s="305" t="s">
        <v>502</v>
      </c>
      <c r="D27" s="306"/>
      <c r="E27" s="307"/>
      <c r="F27" s="95">
        <f>VLOOKUP(A27,Prices!A:B,2,FALSE)</f>
        <v>771.78</v>
      </c>
      <c r="G27" s="99">
        <f t="shared" si="0"/>
        <v>771.78</v>
      </c>
      <c r="H27" s="92"/>
      <c r="I27" s="92"/>
      <c r="J27" s="102">
        <v>8</v>
      </c>
      <c r="K27" s="267" t="s">
        <v>547</v>
      </c>
      <c r="L27" s="308"/>
    </row>
    <row r="28" spans="1:12" x14ac:dyDescent="0.25">
      <c r="A28" s="320" t="s">
        <v>29</v>
      </c>
      <c r="B28" s="321"/>
      <c r="C28" s="205" t="s">
        <v>30</v>
      </c>
      <c r="D28" s="206"/>
      <c r="E28" s="207"/>
      <c r="F28" s="96">
        <f>VLOOKUP(A28,Prices!A:B,2,FALSE)</f>
        <v>160.32</v>
      </c>
      <c r="G28" s="98">
        <f t="shared" si="0"/>
        <v>160.32</v>
      </c>
      <c r="H28" s="90"/>
      <c r="I28" s="90"/>
      <c r="J28" s="100">
        <v>11</v>
      </c>
      <c r="K28" s="320" t="s">
        <v>548</v>
      </c>
      <c r="L28" s="287"/>
    </row>
    <row r="29" spans="1:12" x14ac:dyDescent="0.25">
      <c r="A29" s="265" t="s">
        <v>31</v>
      </c>
      <c r="B29" s="309"/>
      <c r="C29" s="208" t="s">
        <v>32</v>
      </c>
      <c r="D29" s="209"/>
      <c r="E29" s="210"/>
      <c r="F29" s="97">
        <f>VLOOKUP(A29,Prices!A:B,2,FALSE)</f>
        <v>211.78</v>
      </c>
      <c r="G29" s="99">
        <f t="shared" si="0"/>
        <v>211.78</v>
      </c>
      <c r="H29" s="88"/>
      <c r="I29" s="88"/>
      <c r="J29" s="101">
        <v>11</v>
      </c>
      <c r="K29" s="265" t="s">
        <v>549</v>
      </c>
      <c r="L29" s="279"/>
    </row>
    <row r="30" spans="1:12" x14ac:dyDescent="0.25">
      <c r="A30" s="265" t="s">
        <v>503</v>
      </c>
      <c r="B30" s="309"/>
      <c r="C30" s="265" t="s">
        <v>504</v>
      </c>
      <c r="D30" s="368"/>
      <c r="E30" s="309"/>
      <c r="F30" s="94">
        <f>VLOOKUP(A30,Prices!A:B,2,FALSE)</f>
        <v>253.85999999999999</v>
      </c>
      <c r="G30" s="99">
        <f t="shared" si="0"/>
        <v>253.85999999999999</v>
      </c>
      <c r="H30" s="88"/>
      <c r="I30" s="88"/>
      <c r="J30" s="101">
        <v>11</v>
      </c>
      <c r="K30" s="265" t="s">
        <v>550</v>
      </c>
      <c r="L30" s="309"/>
    </row>
    <row r="31" spans="1:12" x14ac:dyDescent="0.25">
      <c r="A31" s="265" t="s">
        <v>33</v>
      </c>
      <c r="B31" s="309"/>
      <c r="C31" s="208" t="s">
        <v>34</v>
      </c>
      <c r="D31" s="209"/>
      <c r="E31" s="210"/>
      <c r="F31" s="97">
        <f>VLOOKUP(A31,Prices!A:B,2,FALSE)</f>
        <v>274.82</v>
      </c>
      <c r="G31" s="99">
        <f t="shared" si="0"/>
        <v>274.82</v>
      </c>
      <c r="H31" s="88"/>
      <c r="I31" s="88"/>
      <c r="J31" s="101">
        <v>11</v>
      </c>
      <c r="K31" s="265" t="s">
        <v>551</v>
      </c>
      <c r="L31" s="279"/>
    </row>
    <row r="32" spans="1:12" x14ac:dyDescent="0.25">
      <c r="A32" s="265" t="s">
        <v>35</v>
      </c>
      <c r="B32" s="309"/>
      <c r="C32" s="208" t="s">
        <v>36</v>
      </c>
      <c r="D32" s="209"/>
      <c r="E32" s="210"/>
      <c r="F32" s="97">
        <f>VLOOKUP(A32,Prices!A:B,2,FALSE)</f>
        <v>370.36</v>
      </c>
      <c r="G32" s="99">
        <f t="shared" si="0"/>
        <v>370.36</v>
      </c>
      <c r="H32" s="88"/>
      <c r="I32" s="88"/>
      <c r="J32" s="101">
        <v>11</v>
      </c>
      <c r="K32" s="265" t="s">
        <v>552</v>
      </c>
      <c r="L32" s="279"/>
    </row>
    <row r="33" spans="1:12" x14ac:dyDescent="0.25">
      <c r="A33" s="265" t="s">
        <v>537</v>
      </c>
      <c r="B33" s="309"/>
      <c r="C33" s="208" t="s">
        <v>505</v>
      </c>
      <c r="D33" s="209"/>
      <c r="E33" s="210"/>
      <c r="F33" s="94">
        <f>VLOOKUP(A33,Prices!A:B,2,FALSE)</f>
        <v>536.16999999999996</v>
      </c>
      <c r="G33" s="99">
        <f t="shared" si="0"/>
        <v>536.16999999999996</v>
      </c>
      <c r="H33" s="88"/>
      <c r="I33" s="88"/>
      <c r="J33" s="101">
        <v>6</v>
      </c>
      <c r="K33" s="265" t="s">
        <v>553</v>
      </c>
      <c r="L33" s="309"/>
    </row>
    <row r="34" spans="1:12" ht="15.75" thickBot="1" x14ac:dyDescent="0.3">
      <c r="A34" s="267" t="s">
        <v>538</v>
      </c>
      <c r="B34" s="308"/>
      <c r="C34" s="305" t="s">
        <v>506</v>
      </c>
      <c r="D34" s="306"/>
      <c r="E34" s="307"/>
      <c r="F34" s="95">
        <f>VLOOKUP(A34,Prices!A:B,2,FALSE)</f>
        <v>803.12</v>
      </c>
      <c r="G34" s="99">
        <f t="shared" si="0"/>
        <v>803.12</v>
      </c>
      <c r="H34" s="92"/>
      <c r="I34" s="92"/>
      <c r="J34" s="102">
        <v>6</v>
      </c>
      <c r="K34" s="267" t="s">
        <v>554</v>
      </c>
      <c r="L34" s="308"/>
    </row>
    <row r="35" spans="1:12" x14ac:dyDescent="0.25">
      <c r="A35" s="320" t="s">
        <v>37</v>
      </c>
      <c r="B35" s="321"/>
      <c r="C35" s="205" t="s">
        <v>38</v>
      </c>
      <c r="D35" s="206"/>
      <c r="E35" s="207"/>
      <c r="F35" s="116">
        <f>VLOOKUP(A35,Prices!A:B,2,FALSE)</f>
        <v>173.34</v>
      </c>
      <c r="G35" s="98">
        <f t="shared" si="0"/>
        <v>173.34</v>
      </c>
      <c r="H35" s="90"/>
      <c r="I35" s="90"/>
      <c r="J35" s="100">
        <v>11</v>
      </c>
      <c r="K35" s="320" t="s">
        <v>555</v>
      </c>
      <c r="L35" s="287"/>
    </row>
    <row r="36" spans="1:12" x14ac:dyDescent="0.25">
      <c r="A36" s="265" t="s">
        <v>39</v>
      </c>
      <c r="B36" s="309"/>
      <c r="C36" s="208" t="s">
        <v>40</v>
      </c>
      <c r="D36" s="209"/>
      <c r="E36" s="210"/>
      <c r="F36" s="117">
        <f>VLOOKUP(A36,Prices!A:B,2,FALSE)</f>
        <v>232.45999999999998</v>
      </c>
      <c r="G36" s="99">
        <f t="shared" si="0"/>
        <v>232.45999999999998</v>
      </c>
      <c r="H36" s="88"/>
      <c r="I36" s="88"/>
      <c r="J36" s="101">
        <v>11</v>
      </c>
      <c r="K36" s="265" t="s">
        <v>556</v>
      </c>
      <c r="L36" s="279"/>
    </row>
    <row r="37" spans="1:12" x14ac:dyDescent="0.25">
      <c r="A37" s="265" t="s">
        <v>507</v>
      </c>
      <c r="B37" s="309"/>
      <c r="C37" s="265" t="s">
        <v>508</v>
      </c>
      <c r="D37" s="368"/>
      <c r="E37" s="309"/>
      <c r="F37" s="118">
        <f>VLOOKUP(A37,Prices!A:B,2,FALSE)</f>
        <v>271.76</v>
      </c>
      <c r="G37" s="99">
        <f t="shared" si="0"/>
        <v>271.76</v>
      </c>
      <c r="H37"/>
      <c r="I37"/>
      <c r="J37" s="104">
        <v>11</v>
      </c>
      <c r="K37" s="265" t="s">
        <v>557</v>
      </c>
      <c r="L37" s="309"/>
    </row>
    <row r="38" spans="1:12" x14ac:dyDescent="0.25">
      <c r="A38" s="265" t="s">
        <v>41</v>
      </c>
      <c r="B38" s="309"/>
      <c r="C38" s="208" t="s">
        <v>42</v>
      </c>
      <c r="D38" s="209"/>
      <c r="E38" s="210"/>
      <c r="F38" s="117">
        <f>VLOOKUP(A38,Prices!A:B,2,FALSE)</f>
        <v>303.38</v>
      </c>
      <c r="G38" s="99">
        <f t="shared" si="0"/>
        <v>303.38</v>
      </c>
      <c r="H38" s="88"/>
      <c r="I38" s="88"/>
      <c r="J38" s="101">
        <v>11</v>
      </c>
      <c r="K38" s="265" t="s">
        <v>558</v>
      </c>
      <c r="L38" s="279"/>
    </row>
    <row r="39" spans="1:12" x14ac:dyDescent="0.25">
      <c r="A39" s="265" t="s">
        <v>43</v>
      </c>
      <c r="B39" s="309"/>
      <c r="C39" s="208" t="s">
        <v>44</v>
      </c>
      <c r="D39" s="209"/>
      <c r="E39" s="210"/>
      <c r="F39" s="117">
        <f>VLOOKUP(A39,Prices!A:B,2,FALSE)</f>
        <v>399.53999999999996</v>
      </c>
      <c r="G39" s="99">
        <f t="shared" si="0"/>
        <v>399.53999999999996</v>
      </c>
      <c r="H39" s="88"/>
      <c r="I39" s="88"/>
      <c r="J39" s="101">
        <v>11</v>
      </c>
      <c r="K39" s="265" t="s">
        <v>559</v>
      </c>
      <c r="L39" s="279"/>
    </row>
    <row r="40" spans="1:12" x14ac:dyDescent="0.25">
      <c r="A40" s="265" t="s">
        <v>539</v>
      </c>
      <c r="B40" s="309"/>
      <c r="C40" s="208" t="s">
        <v>509</v>
      </c>
      <c r="D40" s="209"/>
      <c r="E40" s="210"/>
      <c r="F40" s="119">
        <f>VLOOKUP(A40,Prices!A:B,2,FALSE)</f>
        <v>572.72</v>
      </c>
      <c r="G40" s="99">
        <f t="shared" si="0"/>
        <v>572.72</v>
      </c>
      <c r="H40" s="88"/>
      <c r="I40" s="88"/>
      <c r="J40" s="101">
        <v>6</v>
      </c>
      <c r="K40" s="265" t="s">
        <v>560</v>
      </c>
      <c r="L40" s="309"/>
    </row>
    <row r="41" spans="1:12" ht="15.75" thickBot="1" x14ac:dyDescent="0.3">
      <c r="A41" s="267" t="s">
        <v>540</v>
      </c>
      <c r="B41" s="308"/>
      <c r="C41" s="305" t="s">
        <v>510</v>
      </c>
      <c r="D41" s="306"/>
      <c r="E41" s="307"/>
      <c r="F41" s="110">
        <f>VLOOKUP(A41,Prices!A:B,2,FALSE)</f>
        <v>862.35</v>
      </c>
      <c r="G41" s="120">
        <f t="shared" si="0"/>
        <v>862.35</v>
      </c>
      <c r="H41" s="22"/>
      <c r="I41" s="22"/>
      <c r="J41" s="167">
        <v>6</v>
      </c>
      <c r="K41" s="267" t="s">
        <v>561</v>
      </c>
      <c r="L41" s="308"/>
    </row>
    <row r="42" spans="1:12" x14ac:dyDescent="0.25">
      <c r="A42" s="128"/>
      <c r="B42" s="140"/>
      <c r="C42" s="129"/>
      <c r="D42" s="129"/>
      <c r="E42" s="129"/>
      <c r="F42" s="141"/>
      <c r="G42" s="142"/>
      <c r="H42" s="141"/>
      <c r="I42" s="141"/>
      <c r="J42" s="141"/>
      <c r="K42" s="140"/>
      <c r="L42" s="126"/>
    </row>
    <row r="43" spans="1:12" x14ac:dyDescent="0.25">
      <c r="A43" s="30"/>
      <c r="B43" s="30"/>
      <c r="C43" s="24"/>
      <c r="D43" s="24"/>
      <c r="E43" s="24"/>
      <c r="K43" s="30"/>
      <c r="L43" s="30"/>
    </row>
    <row r="44" spans="1:12" x14ac:dyDescent="0.25">
      <c r="A44" s="30"/>
      <c r="B44" s="30"/>
      <c r="C44" s="24"/>
      <c r="D44" s="24"/>
      <c r="E44" s="24"/>
      <c r="K44" s="30"/>
      <c r="L44" s="30"/>
    </row>
    <row r="45" spans="1:12" x14ac:dyDescent="0.25">
      <c r="A45" s="30"/>
      <c r="B45" s="30"/>
      <c r="C45" s="24"/>
      <c r="D45" s="24"/>
      <c r="E45" s="24"/>
      <c r="K45" s="30"/>
      <c r="L45" s="30"/>
    </row>
    <row r="46" spans="1:12" x14ac:dyDescent="0.25">
      <c r="A46" s="30"/>
      <c r="B46" s="30"/>
      <c r="C46" s="24"/>
      <c r="D46" s="24"/>
      <c r="E46" s="24"/>
      <c r="K46" s="30"/>
      <c r="L46" s="30"/>
    </row>
    <row r="47" spans="1:12" x14ac:dyDescent="0.25">
      <c r="A47" s="30"/>
      <c r="B47" s="30"/>
      <c r="C47" s="24"/>
      <c r="D47" s="24"/>
      <c r="E47" s="24"/>
      <c r="K47" s="30"/>
      <c r="L47" s="30"/>
    </row>
    <row r="48" spans="1:12" x14ac:dyDescent="0.25">
      <c r="A48" s="214" t="s">
        <v>87</v>
      </c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</row>
    <row r="49" spans="1:12" x14ac:dyDescent="0.25">
      <c r="A49" s="214" t="s">
        <v>88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</row>
    <row r="50" spans="1:12" ht="15.75" thickBot="1" x14ac:dyDescent="0.3">
      <c r="A50" s="316" t="s">
        <v>89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</row>
    <row r="51" spans="1:12" ht="15.75" thickBot="1" x14ac:dyDescent="0.3">
      <c r="A51" s="317" t="s">
        <v>90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9"/>
    </row>
    <row r="52" spans="1:12" ht="18" x14ac:dyDescent="0.25">
      <c r="A52" s="226" t="s">
        <v>602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 t="s">
        <v>754</v>
      </c>
      <c r="L52" s="228"/>
    </row>
    <row r="53" spans="1:12" ht="16.5" thickBot="1" x14ac:dyDescent="0.3">
      <c r="A53" s="310" t="s">
        <v>749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2"/>
    </row>
    <row r="54" spans="1:12" ht="16.5" thickBot="1" x14ac:dyDescent="0.3">
      <c r="A54" s="313" t="str">
        <f>A3</f>
        <v>Effective January 17, 2022</v>
      </c>
      <c r="B54" s="314"/>
      <c r="C54" s="314"/>
      <c r="D54" s="314"/>
      <c r="E54" s="314"/>
      <c r="F54" s="314"/>
      <c r="G54" s="314"/>
      <c r="H54" s="314"/>
      <c r="I54" s="314"/>
      <c r="J54" s="314"/>
      <c r="K54" s="314"/>
      <c r="L54" s="315"/>
    </row>
    <row r="55" spans="1:12" x14ac:dyDescent="0.25">
      <c r="A55" s="130"/>
      <c r="L55" s="131"/>
    </row>
    <row r="56" spans="1:12" x14ac:dyDescent="0.25">
      <c r="A56" s="130"/>
      <c r="L56" s="131"/>
    </row>
    <row r="57" spans="1:12" x14ac:dyDescent="0.25">
      <c r="A57" s="130"/>
      <c r="L57" s="131"/>
    </row>
    <row r="58" spans="1:12" x14ac:dyDescent="0.25">
      <c r="A58" s="130"/>
      <c r="L58" s="131"/>
    </row>
    <row r="59" spans="1:12" ht="15.75" thickBot="1" x14ac:dyDescent="0.3">
      <c r="A59" s="132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4"/>
    </row>
    <row r="60" spans="1:12" x14ac:dyDescent="0.25">
      <c r="A60" s="249" t="s">
        <v>0</v>
      </c>
      <c r="B60" s="249"/>
      <c r="C60" s="249" t="s">
        <v>1</v>
      </c>
      <c r="D60" s="249"/>
      <c r="E60" s="249"/>
      <c r="F60" s="1" t="s">
        <v>95</v>
      </c>
      <c r="G60" s="249" t="s">
        <v>445</v>
      </c>
      <c r="H60" s="1"/>
      <c r="I60" s="1"/>
      <c r="J60" s="1" t="s">
        <v>2</v>
      </c>
      <c r="K60" s="249" t="s">
        <v>3</v>
      </c>
      <c r="L60" s="249"/>
    </row>
    <row r="61" spans="1:12" ht="15.75" customHeight="1" thickBot="1" x14ac:dyDescent="0.3">
      <c r="A61" s="342" t="s">
        <v>4</v>
      </c>
      <c r="B61" s="343"/>
      <c r="C61" s="250" t="s">
        <v>5</v>
      </c>
      <c r="D61" s="250"/>
      <c r="E61" s="250"/>
      <c r="F61" s="2" t="s">
        <v>6</v>
      </c>
      <c r="G61" s="303"/>
      <c r="H61" s="45"/>
      <c r="I61" s="45"/>
      <c r="J61" s="3" t="s">
        <v>7</v>
      </c>
      <c r="K61" s="250" t="s">
        <v>8</v>
      </c>
      <c r="L61" s="250"/>
    </row>
    <row r="62" spans="1:12" ht="15.75" thickBot="1" x14ac:dyDescent="0.3">
      <c r="A62" s="344"/>
      <c r="B62" s="345"/>
      <c r="C62" s="303"/>
      <c r="D62" s="303"/>
      <c r="E62" s="303"/>
      <c r="F62" s="61" t="s">
        <v>9</v>
      </c>
      <c r="G62" s="59">
        <f>G11</f>
        <v>0</v>
      </c>
      <c r="H62" s="103"/>
      <c r="I62" s="103"/>
      <c r="J62" s="87"/>
      <c r="K62" s="304" t="s">
        <v>10</v>
      </c>
      <c r="L62" s="248"/>
    </row>
    <row r="63" spans="1:12" ht="15.75" thickBot="1" x14ac:dyDescent="0.3">
      <c r="A63" s="283" t="s">
        <v>11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5"/>
    </row>
    <row r="64" spans="1:12" ht="15.75" thickBot="1" x14ac:dyDescent="0.3">
      <c r="A64" s="263" t="s">
        <v>45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64"/>
    </row>
    <row r="65" spans="1:12" x14ac:dyDescent="0.25">
      <c r="A65" s="320" t="s">
        <v>46</v>
      </c>
      <c r="B65" s="287"/>
      <c r="C65" s="205" t="s">
        <v>47</v>
      </c>
      <c r="D65" s="206"/>
      <c r="E65" s="207"/>
      <c r="F65" s="96">
        <f>VLOOKUP(A65,Prices!A:B,2,FALSE)</f>
        <v>151.97999999999999</v>
      </c>
      <c r="G65" s="98">
        <f t="shared" ref="G65:G92" si="1">F65*$I$14</f>
        <v>151.97999999999999</v>
      </c>
      <c r="H65" s="90"/>
      <c r="I65" s="90"/>
      <c r="J65" s="100">
        <v>10</v>
      </c>
      <c r="K65" s="320" t="s">
        <v>571</v>
      </c>
      <c r="L65" s="287"/>
    </row>
    <row r="66" spans="1:12" x14ac:dyDescent="0.25">
      <c r="A66" s="265" t="s">
        <v>48</v>
      </c>
      <c r="B66" s="279"/>
      <c r="C66" s="208" t="s">
        <v>49</v>
      </c>
      <c r="D66" s="209"/>
      <c r="E66" s="210"/>
      <c r="F66" s="97">
        <f>VLOOKUP(A66,Prices!A:B,2,FALSE)</f>
        <v>206.84</v>
      </c>
      <c r="G66" s="99">
        <f t="shared" si="1"/>
        <v>206.84</v>
      </c>
      <c r="H66" s="88"/>
      <c r="I66" s="88"/>
      <c r="J66" s="101">
        <v>10</v>
      </c>
      <c r="K66" s="265" t="s">
        <v>572</v>
      </c>
      <c r="L66" s="279"/>
    </row>
    <row r="67" spans="1:12" x14ac:dyDescent="0.25">
      <c r="A67" s="265" t="s">
        <v>562</v>
      </c>
      <c r="B67" s="309"/>
      <c r="C67" s="208" t="s">
        <v>514</v>
      </c>
      <c r="D67" s="209"/>
      <c r="E67" s="210"/>
      <c r="F67" s="94">
        <f>VLOOKUP(A67,Prices!A:B,2,FALSE)</f>
        <v>247.07999999999998</v>
      </c>
      <c r="G67" s="99">
        <f t="shared" si="1"/>
        <v>247.07999999999998</v>
      </c>
      <c r="H67" s="88"/>
      <c r="I67" s="88"/>
      <c r="J67" s="101">
        <v>10</v>
      </c>
      <c r="K67" s="265" t="s">
        <v>573</v>
      </c>
      <c r="L67" s="309"/>
    </row>
    <row r="68" spans="1:12" x14ac:dyDescent="0.25">
      <c r="A68" s="265" t="s">
        <v>50</v>
      </c>
      <c r="B68" s="279"/>
      <c r="C68" s="208" t="s">
        <v>51</v>
      </c>
      <c r="D68" s="209"/>
      <c r="E68" s="210"/>
      <c r="F68" s="97">
        <f>VLOOKUP(A68,Prices!A:B,2,FALSE)</f>
        <v>260.33999999999997</v>
      </c>
      <c r="G68" s="99">
        <f t="shared" si="1"/>
        <v>260.33999999999997</v>
      </c>
      <c r="H68" s="88"/>
      <c r="I68" s="88"/>
      <c r="J68" s="101">
        <v>10</v>
      </c>
      <c r="K68" s="265" t="s">
        <v>574</v>
      </c>
      <c r="L68" s="279"/>
    </row>
    <row r="69" spans="1:12" x14ac:dyDescent="0.25">
      <c r="A69" s="265" t="s">
        <v>52</v>
      </c>
      <c r="B69" s="279"/>
      <c r="C69" s="208" t="s">
        <v>53</v>
      </c>
      <c r="D69" s="209"/>
      <c r="E69" s="210"/>
      <c r="F69" s="97">
        <f>VLOOKUP(A69,Prices!A:B,2,FALSE)</f>
        <v>360.90999999999997</v>
      </c>
      <c r="G69" s="99">
        <f t="shared" si="1"/>
        <v>360.90999999999997</v>
      </c>
      <c r="H69" s="88"/>
      <c r="I69" s="88"/>
      <c r="J69" s="101">
        <v>10</v>
      </c>
      <c r="K69" s="265" t="s">
        <v>575</v>
      </c>
      <c r="L69" s="279"/>
    </row>
    <row r="70" spans="1:12" x14ac:dyDescent="0.25">
      <c r="A70" s="265" t="s">
        <v>563</v>
      </c>
      <c r="B70" s="309"/>
      <c r="C70" s="208" t="s">
        <v>515</v>
      </c>
      <c r="D70" s="209"/>
      <c r="E70" s="210"/>
      <c r="F70" s="94">
        <f>VLOOKUP(A70,Prices!A:B,2,FALSE)</f>
        <v>512.46</v>
      </c>
      <c r="G70" s="99">
        <f t="shared" si="1"/>
        <v>512.46</v>
      </c>
      <c r="H70" s="88"/>
      <c r="I70" s="88"/>
      <c r="J70" s="101">
        <v>8</v>
      </c>
      <c r="K70" s="265" t="s">
        <v>576</v>
      </c>
      <c r="L70" s="309"/>
    </row>
    <row r="71" spans="1:12" ht="15.75" thickBot="1" x14ac:dyDescent="0.3">
      <c r="A71" s="267" t="s">
        <v>564</v>
      </c>
      <c r="B71" s="308"/>
      <c r="C71" s="305" t="s">
        <v>516</v>
      </c>
      <c r="D71" s="306"/>
      <c r="E71" s="307"/>
      <c r="F71" s="95">
        <f>VLOOKUP(A71,Prices!A:B,2,FALSE)</f>
        <v>771.78</v>
      </c>
      <c r="G71" s="99">
        <f t="shared" si="1"/>
        <v>771.78</v>
      </c>
      <c r="H71" s="92"/>
      <c r="I71" s="92"/>
      <c r="J71" s="102">
        <v>8</v>
      </c>
      <c r="K71" s="267" t="s">
        <v>577</v>
      </c>
      <c r="L71" s="308"/>
    </row>
    <row r="72" spans="1:12" x14ac:dyDescent="0.25">
      <c r="A72" s="320" t="s">
        <v>54</v>
      </c>
      <c r="B72" s="287"/>
      <c r="C72" s="205" t="s">
        <v>55</v>
      </c>
      <c r="D72" s="206"/>
      <c r="E72" s="207"/>
      <c r="F72" s="96">
        <f>VLOOKUP(A72,Prices!A:B,2,FALSE)</f>
        <v>159.42999999999998</v>
      </c>
      <c r="G72" s="98">
        <f t="shared" si="1"/>
        <v>159.42999999999998</v>
      </c>
      <c r="H72" s="90"/>
      <c r="I72" s="90"/>
      <c r="J72" s="100">
        <v>10</v>
      </c>
      <c r="K72" s="320" t="s">
        <v>578</v>
      </c>
      <c r="L72" s="287"/>
    </row>
    <row r="73" spans="1:12" x14ac:dyDescent="0.25">
      <c r="A73" s="265" t="s">
        <v>56</v>
      </c>
      <c r="B73" s="279"/>
      <c r="C73" s="208" t="s">
        <v>57</v>
      </c>
      <c r="D73" s="209"/>
      <c r="E73" s="210"/>
      <c r="F73" s="97">
        <f>VLOOKUP(A73,Prices!A:B,2,FALSE)</f>
        <v>216.09</v>
      </c>
      <c r="G73" s="99">
        <f t="shared" si="1"/>
        <v>216.09</v>
      </c>
      <c r="H73" s="88"/>
      <c r="I73" s="88"/>
      <c r="J73" s="101">
        <v>10</v>
      </c>
      <c r="K73" s="265" t="s">
        <v>579</v>
      </c>
      <c r="L73" s="279"/>
    </row>
    <row r="74" spans="1:12" x14ac:dyDescent="0.25">
      <c r="A74" s="265" t="s">
        <v>511</v>
      </c>
      <c r="B74" s="309"/>
      <c r="C74" s="208" t="s">
        <v>517</v>
      </c>
      <c r="D74" s="209"/>
      <c r="E74" s="210"/>
      <c r="F74" s="94">
        <f>VLOOKUP(A74,Prices!A:B,2,FALSE)</f>
        <v>257.13</v>
      </c>
      <c r="G74" s="99">
        <f t="shared" si="1"/>
        <v>257.13</v>
      </c>
      <c r="H74" s="88"/>
      <c r="I74" s="88"/>
      <c r="J74" s="101">
        <v>10</v>
      </c>
      <c r="K74" s="265" t="s">
        <v>580</v>
      </c>
      <c r="L74" s="309"/>
    </row>
    <row r="75" spans="1:12" x14ac:dyDescent="0.25">
      <c r="A75" s="265" t="s">
        <v>58</v>
      </c>
      <c r="B75" s="279"/>
      <c r="C75" s="208" t="s">
        <v>59</v>
      </c>
      <c r="D75" s="209"/>
      <c r="E75" s="210"/>
      <c r="F75" s="97">
        <f>VLOOKUP(A75,Prices!A:B,2,FALSE)</f>
        <v>271.32</v>
      </c>
      <c r="G75" s="99">
        <f t="shared" si="1"/>
        <v>271.32</v>
      </c>
      <c r="H75" s="88"/>
      <c r="I75" s="88"/>
      <c r="J75" s="101">
        <v>10</v>
      </c>
      <c r="K75" s="265" t="s">
        <v>581</v>
      </c>
      <c r="L75" s="279"/>
    </row>
    <row r="76" spans="1:12" x14ac:dyDescent="0.25">
      <c r="A76" s="265" t="s">
        <v>60</v>
      </c>
      <c r="B76" s="279"/>
      <c r="C76" s="208" t="s">
        <v>61</v>
      </c>
      <c r="D76" s="209"/>
      <c r="E76" s="210"/>
      <c r="F76" s="97">
        <f>VLOOKUP(A76,Prices!A:B,2,FALSE)</f>
        <v>375.26</v>
      </c>
      <c r="G76" s="99">
        <f t="shared" si="1"/>
        <v>375.26</v>
      </c>
      <c r="H76" s="88"/>
      <c r="I76" s="88"/>
      <c r="J76" s="101">
        <v>10</v>
      </c>
      <c r="K76" s="265" t="s">
        <v>582</v>
      </c>
      <c r="L76" s="279"/>
    </row>
    <row r="77" spans="1:12" x14ac:dyDescent="0.25">
      <c r="A77" s="265" t="s">
        <v>565</v>
      </c>
      <c r="B77" s="309"/>
      <c r="C77" s="208" t="s">
        <v>518</v>
      </c>
      <c r="D77" s="209"/>
      <c r="E77" s="210"/>
      <c r="F77" s="94">
        <f>VLOOKUP(A77,Prices!A:B,2,FALSE)</f>
        <v>531.91999999999996</v>
      </c>
      <c r="G77" s="99">
        <f t="shared" si="1"/>
        <v>531.91999999999996</v>
      </c>
      <c r="H77" s="88"/>
      <c r="I77" s="88"/>
      <c r="J77" s="101">
        <v>8</v>
      </c>
      <c r="K77" s="265" t="s">
        <v>583</v>
      </c>
      <c r="L77" s="309"/>
    </row>
    <row r="78" spans="1:12" ht="15.75" thickBot="1" x14ac:dyDescent="0.3">
      <c r="A78" s="267" t="s">
        <v>566</v>
      </c>
      <c r="B78" s="308"/>
      <c r="C78" s="305" t="s">
        <v>519</v>
      </c>
      <c r="D78" s="306"/>
      <c r="E78" s="307"/>
      <c r="F78" s="95">
        <f>VLOOKUP(A78,Prices!A:B,2,FALSE)</f>
        <v>799.99</v>
      </c>
      <c r="G78" s="99">
        <f t="shared" si="1"/>
        <v>799.99</v>
      </c>
      <c r="H78" s="92"/>
      <c r="I78" s="92"/>
      <c r="J78" s="102">
        <v>8</v>
      </c>
      <c r="K78" s="267" t="s">
        <v>584</v>
      </c>
      <c r="L78" s="308"/>
    </row>
    <row r="79" spans="1:12" x14ac:dyDescent="0.25">
      <c r="A79" s="320" t="s">
        <v>62</v>
      </c>
      <c r="B79" s="287"/>
      <c r="C79" s="205" t="s">
        <v>63</v>
      </c>
      <c r="D79" s="206"/>
      <c r="E79" s="207"/>
      <c r="F79" s="96">
        <f>VLOOKUP(A79,Prices!A:B,2,FALSE)</f>
        <v>171.01999999999998</v>
      </c>
      <c r="G79" s="98">
        <f t="shared" si="1"/>
        <v>171.01999999999998</v>
      </c>
      <c r="H79" s="90"/>
      <c r="I79" s="90"/>
      <c r="J79" s="100">
        <v>11</v>
      </c>
      <c r="K79" s="320" t="s">
        <v>585</v>
      </c>
      <c r="L79" s="287"/>
    </row>
    <row r="80" spans="1:12" x14ac:dyDescent="0.25">
      <c r="A80" s="265" t="s">
        <v>64</v>
      </c>
      <c r="B80" s="279"/>
      <c r="C80" s="208" t="s">
        <v>65</v>
      </c>
      <c r="D80" s="209"/>
      <c r="E80" s="210"/>
      <c r="F80" s="97">
        <f>VLOOKUP(A80,Prices!A:B,2,FALSE)</f>
        <v>230</v>
      </c>
      <c r="G80" s="99">
        <f t="shared" si="1"/>
        <v>230</v>
      </c>
      <c r="H80" s="88"/>
      <c r="I80" s="88"/>
      <c r="J80" s="101">
        <v>11</v>
      </c>
      <c r="K80" s="265" t="s">
        <v>586</v>
      </c>
      <c r="L80" s="279"/>
    </row>
    <row r="81" spans="1:12" x14ac:dyDescent="0.25">
      <c r="A81" s="265" t="s">
        <v>512</v>
      </c>
      <c r="B81" s="309"/>
      <c r="C81" s="208" t="s">
        <v>520</v>
      </c>
      <c r="D81" s="209"/>
      <c r="E81" s="210"/>
      <c r="F81" s="94">
        <f>VLOOKUP(A81,Prices!A:B,2,FALSE)</f>
        <v>281.27</v>
      </c>
      <c r="G81" s="99">
        <f t="shared" si="1"/>
        <v>281.27</v>
      </c>
      <c r="H81" s="88"/>
      <c r="I81" s="88"/>
      <c r="J81" s="101">
        <v>11</v>
      </c>
      <c r="K81" s="265" t="s">
        <v>587</v>
      </c>
      <c r="L81" s="309"/>
    </row>
    <row r="82" spans="1:12" x14ac:dyDescent="0.25">
      <c r="A82" s="265" t="s">
        <v>66</v>
      </c>
      <c r="B82" s="279"/>
      <c r="C82" s="208" t="s">
        <v>67</v>
      </c>
      <c r="D82" s="209"/>
      <c r="E82" s="210"/>
      <c r="F82" s="97">
        <f>VLOOKUP(A82,Prices!A:B,2,FALSE)</f>
        <v>287.55</v>
      </c>
      <c r="G82" s="99">
        <f t="shared" si="1"/>
        <v>287.55</v>
      </c>
      <c r="H82" s="88"/>
      <c r="I82" s="88"/>
      <c r="J82" s="101">
        <v>11</v>
      </c>
      <c r="K82" s="265" t="s">
        <v>588</v>
      </c>
      <c r="L82" s="279"/>
    </row>
    <row r="83" spans="1:12" x14ac:dyDescent="0.25">
      <c r="A83" s="265" t="s">
        <v>68</v>
      </c>
      <c r="B83" s="279"/>
      <c r="C83" s="208" t="s">
        <v>69</v>
      </c>
      <c r="D83" s="209"/>
      <c r="E83" s="210"/>
      <c r="F83" s="97">
        <f>VLOOKUP(A83,Prices!A:B,2,FALSE)</f>
        <v>395.88</v>
      </c>
      <c r="G83" s="99">
        <f t="shared" si="1"/>
        <v>395.88</v>
      </c>
      <c r="H83" s="88"/>
      <c r="I83" s="88"/>
      <c r="J83" s="101">
        <v>11</v>
      </c>
      <c r="K83" s="265" t="s">
        <v>589</v>
      </c>
      <c r="L83" s="279"/>
    </row>
    <row r="84" spans="1:12" x14ac:dyDescent="0.25">
      <c r="A84" s="265" t="s">
        <v>567</v>
      </c>
      <c r="B84" s="309"/>
      <c r="C84" s="208" t="s">
        <v>521</v>
      </c>
      <c r="D84" s="209"/>
      <c r="E84" s="210"/>
      <c r="F84" s="94">
        <f>VLOOKUP(A84,Prices!A:B,2,FALSE)</f>
        <v>559.17999999999995</v>
      </c>
      <c r="G84" s="99">
        <f t="shared" si="1"/>
        <v>559.17999999999995</v>
      </c>
      <c r="H84" s="88"/>
      <c r="I84" s="88"/>
      <c r="J84" s="101">
        <v>6</v>
      </c>
      <c r="K84" s="265" t="s">
        <v>590</v>
      </c>
      <c r="L84" s="309"/>
    </row>
    <row r="85" spans="1:12" ht="15.75" thickBot="1" x14ac:dyDescent="0.3">
      <c r="A85" s="267" t="s">
        <v>568</v>
      </c>
      <c r="B85" s="308"/>
      <c r="C85" s="305" t="s">
        <v>522</v>
      </c>
      <c r="D85" s="306"/>
      <c r="E85" s="307"/>
      <c r="F85" s="95">
        <f>VLOOKUP(A85,Prices!A:B,2,FALSE)</f>
        <v>841.64</v>
      </c>
      <c r="G85" s="99">
        <f t="shared" si="1"/>
        <v>841.64</v>
      </c>
      <c r="H85" s="92"/>
      <c r="I85" s="92"/>
      <c r="J85" s="102">
        <v>6</v>
      </c>
      <c r="K85" s="267" t="s">
        <v>591</v>
      </c>
      <c r="L85" s="308"/>
    </row>
    <row r="86" spans="1:12" x14ac:dyDescent="0.25">
      <c r="A86" s="320" t="s">
        <v>70</v>
      </c>
      <c r="B86" s="287"/>
      <c r="C86" s="205" t="s">
        <v>71</v>
      </c>
      <c r="D86" s="206"/>
      <c r="E86" s="207"/>
      <c r="F86" s="96">
        <f>VLOOKUP(A86,Prices!A:B,2,FALSE)</f>
        <v>180.97</v>
      </c>
      <c r="G86" s="98">
        <f t="shared" si="1"/>
        <v>180.97</v>
      </c>
      <c r="H86" s="90"/>
      <c r="I86" s="90"/>
      <c r="J86" s="100">
        <v>11</v>
      </c>
      <c r="K86" s="320" t="s">
        <v>592</v>
      </c>
      <c r="L86" s="287"/>
    </row>
    <row r="87" spans="1:12" x14ac:dyDescent="0.25">
      <c r="A87" s="265" t="s">
        <v>72</v>
      </c>
      <c r="B87" s="279"/>
      <c r="C87" s="208" t="s">
        <v>73</v>
      </c>
      <c r="D87" s="209"/>
      <c r="E87" s="210"/>
      <c r="F87" s="97">
        <f>VLOOKUP(A87,Prices!A:B,2,FALSE)</f>
        <v>248.41</v>
      </c>
      <c r="G87" s="99">
        <f t="shared" si="1"/>
        <v>248.41</v>
      </c>
      <c r="H87" s="88"/>
      <c r="I87" s="88"/>
      <c r="J87" s="101">
        <v>11</v>
      </c>
      <c r="K87" s="265" t="s">
        <v>593</v>
      </c>
      <c r="L87" s="279"/>
    </row>
    <row r="88" spans="1:12" x14ac:dyDescent="0.25">
      <c r="A88" s="265" t="s">
        <v>513</v>
      </c>
      <c r="B88" s="309"/>
      <c r="C88" s="208" t="s">
        <v>523</v>
      </c>
      <c r="D88" s="209"/>
      <c r="E88" s="210"/>
      <c r="F88" s="94">
        <f>VLOOKUP(A88,Prices!A:B,2,FALSE)</f>
        <v>299.17</v>
      </c>
      <c r="G88" s="99">
        <f t="shared" si="1"/>
        <v>299.17</v>
      </c>
      <c r="H88" s="88"/>
      <c r="I88" s="88"/>
      <c r="J88" s="101">
        <v>11</v>
      </c>
      <c r="K88" s="265" t="s">
        <v>594</v>
      </c>
      <c r="L88" s="309"/>
    </row>
    <row r="89" spans="1:12" x14ac:dyDescent="0.25">
      <c r="A89" s="265" t="s">
        <v>74</v>
      </c>
      <c r="B89" s="279"/>
      <c r="C89" s="208" t="s">
        <v>75</v>
      </c>
      <c r="D89" s="209"/>
      <c r="E89" s="210"/>
      <c r="F89" s="97">
        <f>VLOOKUP(A89,Prices!A:B,2,FALSE)</f>
        <v>331.86</v>
      </c>
      <c r="G89" s="99">
        <f t="shared" si="1"/>
        <v>331.86</v>
      </c>
      <c r="H89" s="88"/>
      <c r="I89" s="88"/>
      <c r="J89" s="101">
        <v>11</v>
      </c>
      <c r="K89" s="265" t="s">
        <v>595</v>
      </c>
      <c r="L89" s="279"/>
    </row>
    <row r="90" spans="1:12" x14ac:dyDescent="0.25">
      <c r="A90" s="265" t="s">
        <v>76</v>
      </c>
      <c r="B90" s="279"/>
      <c r="C90" s="208" t="s">
        <v>77</v>
      </c>
      <c r="D90" s="209"/>
      <c r="E90" s="210"/>
      <c r="F90" s="97">
        <f>VLOOKUP(A90,Prices!A:B,2,FALSE)</f>
        <v>423.78999999999996</v>
      </c>
      <c r="G90" s="99">
        <f t="shared" si="1"/>
        <v>423.78999999999996</v>
      </c>
      <c r="H90" s="88"/>
      <c r="I90" s="88"/>
      <c r="J90" s="101">
        <v>11</v>
      </c>
      <c r="K90" s="265" t="s">
        <v>596</v>
      </c>
      <c r="L90" s="279"/>
    </row>
    <row r="91" spans="1:12" x14ac:dyDescent="0.25">
      <c r="A91" s="265" t="s">
        <v>569</v>
      </c>
      <c r="B91" s="309"/>
      <c r="C91" s="208" t="s">
        <v>524</v>
      </c>
      <c r="D91" s="209"/>
      <c r="E91" s="210"/>
      <c r="F91" s="94">
        <f>VLOOKUP(A91,Prices!A:B,2,FALSE)</f>
        <v>598.23</v>
      </c>
      <c r="G91" s="99">
        <f t="shared" si="1"/>
        <v>598.23</v>
      </c>
      <c r="H91" s="88"/>
      <c r="I91" s="88"/>
      <c r="J91" s="101">
        <v>6</v>
      </c>
      <c r="K91" s="265" t="s">
        <v>597</v>
      </c>
      <c r="L91" s="309"/>
    </row>
    <row r="92" spans="1:12" ht="15.75" thickBot="1" x14ac:dyDescent="0.3">
      <c r="A92" s="267" t="s">
        <v>570</v>
      </c>
      <c r="B92" s="308"/>
      <c r="C92" s="305" t="s">
        <v>525</v>
      </c>
      <c r="D92" s="306"/>
      <c r="E92" s="307"/>
      <c r="F92" s="95">
        <f>VLOOKUP(A92,Prices!A:B,2,FALSE)</f>
        <v>897.4</v>
      </c>
      <c r="G92" s="120">
        <f t="shared" si="1"/>
        <v>897.4</v>
      </c>
      <c r="H92" s="92"/>
      <c r="I92" s="92"/>
      <c r="J92" s="102">
        <v>6</v>
      </c>
      <c r="K92" s="267" t="s">
        <v>598</v>
      </c>
      <c r="L92" s="308"/>
    </row>
    <row r="93" spans="1:12" x14ac:dyDescent="0.25">
      <c r="A93" s="30"/>
      <c r="B93" s="30"/>
      <c r="C93" s="24"/>
      <c r="D93" s="24"/>
      <c r="E93" s="24"/>
      <c r="F93" s="89"/>
      <c r="G93" s="69"/>
      <c r="H93" s="88"/>
      <c r="I93" s="88"/>
      <c r="J93" s="31"/>
      <c r="K93" s="30"/>
      <c r="L93" s="30"/>
    </row>
    <row r="94" spans="1:12" x14ac:dyDescent="0.25">
      <c r="A94" s="23"/>
      <c r="B94" s="24"/>
      <c r="C94" s="24"/>
      <c r="D94" s="24"/>
      <c r="E94" s="24"/>
    </row>
    <row r="95" spans="1:12" x14ac:dyDescent="0.25">
      <c r="A95" s="24"/>
      <c r="B95" s="24"/>
      <c r="C95" s="24"/>
      <c r="D95" s="24"/>
      <c r="E95" s="24"/>
    </row>
    <row r="96" spans="1:12" x14ac:dyDescent="0.25">
      <c r="A96" s="24"/>
      <c r="B96" s="24"/>
      <c r="C96" s="24"/>
      <c r="D96" s="24"/>
      <c r="E96" s="24"/>
    </row>
    <row r="97" spans="1:12" x14ac:dyDescent="0.25">
      <c r="A97" s="24"/>
      <c r="B97" s="24"/>
      <c r="C97" s="24"/>
      <c r="D97" s="24"/>
      <c r="E97" s="24"/>
    </row>
    <row r="98" spans="1:12" x14ac:dyDescent="0.25">
      <c r="A98" s="214" t="s">
        <v>87</v>
      </c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</row>
    <row r="99" spans="1:12" x14ac:dyDescent="0.25">
      <c r="A99" s="214" t="s">
        <v>88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</row>
    <row r="100" spans="1:12" ht="15.75" thickBot="1" x14ac:dyDescent="0.3">
      <c r="A100" s="316" t="s">
        <v>89</v>
      </c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</row>
    <row r="101" spans="1:12" ht="15.75" thickBot="1" x14ac:dyDescent="0.3">
      <c r="A101" s="317" t="s">
        <v>90</v>
      </c>
      <c r="B101" s="318"/>
      <c r="C101" s="318"/>
      <c r="D101" s="318"/>
      <c r="E101" s="318"/>
      <c r="F101" s="318"/>
      <c r="G101" s="318"/>
      <c r="H101" s="318"/>
      <c r="I101" s="318"/>
      <c r="J101" s="318"/>
      <c r="K101" s="318"/>
      <c r="L101" s="319"/>
    </row>
    <row r="102" spans="1:12" ht="18" x14ac:dyDescent="0.25">
      <c r="A102" s="226" t="s">
        <v>602</v>
      </c>
      <c r="B102" s="227"/>
      <c r="C102" s="227"/>
      <c r="D102" s="227"/>
      <c r="E102" s="227"/>
      <c r="F102" s="227"/>
      <c r="G102" s="227"/>
      <c r="H102" s="227"/>
      <c r="I102" s="227"/>
      <c r="J102" s="227"/>
      <c r="K102" s="227" t="s">
        <v>754</v>
      </c>
      <c r="L102" s="228"/>
    </row>
    <row r="103" spans="1:12" ht="16.5" thickBot="1" x14ac:dyDescent="0.3">
      <c r="A103" s="310" t="s">
        <v>750</v>
      </c>
      <c r="B103" s="311"/>
      <c r="C103" s="311"/>
      <c r="D103" s="311"/>
      <c r="E103" s="311"/>
      <c r="F103" s="311"/>
      <c r="G103" s="311"/>
      <c r="H103" s="311"/>
      <c r="I103" s="311"/>
      <c r="J103" s="311"/>
      <c r="K103" s="311"/>
      <c r="L103" s="312"/>
    </row>
    <row r="104" spans="1:12" ht="16.5" thickBot="1" x14ac:dyDescent="0.3">
      <c r="A104" s="340" t="str">
        <f>A3</f>
        <v>Effective January 17, 2022</v>
      </c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</row>
    <row r="105" spans="1:12" x14ac:dyDescent="0.25">
      <c r="A105" s="135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36"/>
    </row>
    <row r="106" spans="1:12" x14ac:dyDescent="0.25">
      <c r="A106" s="137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138"/>
    </row>
    <row r="107" spans="1:12" x14ac:dyDescent="0.25">
      <c r="A107" s="137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138"/>
    </row>
    <row r="108" spans="1:12" x14ac:dyDescent="0.25">
      <c r="A108" s="137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138"/>
    </row>
    <row r="109" spans="1:12" ht="15.75" thickBot="1" x14ac:dyDescent="0.3">
      <c r="A109" s="137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138"/>
    </row>
    <row r="110" spans="1:12" x14ac:dyDescent="0.25">
      <c r="A110" s="249" t="s">
        <v>0</v>
      </c>
      <c r="B110" s="249"/>
      <c r="C110" s="249" t="s">
        <v>1</v>
      </c>
      <c r="D110" s="249"/>
      <c r="E110" s="249"/>
      <c r="F110" s="1" t="s">
        <v>95</v>
      </c>
      <c r="G110" s="249" t="s">
        <v>445</v>
      </c>
      <c r="H110" s="53"/>
      <c r="I110" s="54"/>
      <c r="J110" s="60" t="s">
        <v>2</v>
      </c>
      <c r="K110" s="249" t="s">
        <v>3</v>
      </c>
      <c r="L110" s="249"/>
    </row>
    <row r="111" spans="1:12" ht="15.75" thickBot="1" x14ac:dyDescent="0.3">
      <c r="A111" s="342" t="s">
        <v>4</v>
      </c>
      <c r="B111" s="343"/>
      <c r="C111" s="250" t="s">
        <v>5</v>
      </c>
      <c r="D111" s="250"/>
      <c r="E111" s="250"/>
      <c r="F111" s="2" t="s">
        <v>6</v>
      </c>
      <c r="G111" s="303"/>
      <c r="H111" s="51"/>
      <c r="I111" s="52"/>
      <c r="J111" s="37" t="s">
        <v>7</v>
      </c>
      <c r="K111" s="250" t="s">
        <v>8</v>
      </c>
      <c r="L111" s="250"/>
    </row>
    <row r="112" spans="1:12" ht="15.75" thickBot="1" x14ac:dyDescent="0.3">
      <c r="A112" s="344"/>
      <c r="B112" s="345"/>
      <c r="C112" s="303"/>
      <c r="D112" s="303"/>
      <c r="E112" s="303"/>
      <c r="F112" s="61" t="s">
        <v>9</v>
      </c>
      <c r="G112" s="59">
        <f>G11</f>
        <v>0</v>
      </c>
      <c r="H112" s="55"/>
      <c r="I112" s="56"/>
      <c r="J112" s="62"/>
      <c r="K112" s="350" t="s">
        <v>10</v>
      </c>
      <c r="L112" s="248"/>
    </row>
    <row r="113" spans="1:12" x14ac:dyDescent="0.25">
      <c r="A113" s="351" t="s">
        <v>11</v>
      </c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3"/>
    </row>
    <row r="114" spans="1:12" ht="15.75" thickBot="1" x14ac:dyDescent="0.3">
      <c r="A114" s="354" t="s">
        <v>285</v>
      </c>
      <c r="B114" s="354"/>
      <c r="C114" s="354"/>
      <c r="D114" s="354"/>
      <c r="E114" s="354"/>
      <c r="F114" s="354"/>
      <c r="G114" s="354"/>
      <c r="H114" s="354"/>
      <c r="I114" s="354"/>
      <c r="J114" s="354"/>
      <c r="K114" s="354"/>
      <c r="L114" s="354"/>
    </row>
    <row r="115" spans="1:12" x14ac:dyDescent="0.25">
      <c r="A115" s="346" t="s">
        <v>472</v>
      </c>
      <c r="B115" s="347"/>
      <c r="C115" s="348" t="s">
        <v>458</v>
      </c>
      <c r="D115" s="349" t="s">
        <v>458</v>
      </c>
      <c r="E115" s="347" t="s">
        <v>458</v>
      </c>
      <c r="F115" s="111">
        <f>VLOOKUP(A115,Prices!A:B,2,FALSE)</f>
        <v>248.20999999999998</v>
      </c>
      <c r="G115" s="42">
        <f t="shared" ref="G115:G126" si="2">F115*$I$14</f>
        <v>248.20999999999998</v>
      </c>
      <c r="H115" s="50"/>
      <c r="I115" s="50"/>
      <c r="J115" s="112"/>
      <c r="K115" s="355" t="s">
        <v>483</v>
      </c>
      <c r="L115" s="356"/>
    </row>
    <row r="116" spans="1:12" x14ac:dyDescent="0.25">
      <c r="A116" s="332" t="s">
        <v>473</v>
      </c>
      <c r="B116" s="333"/>
      <c r="C116" s="334" t="s">
        <v>459</v>
      </c>
      <c r="D116" s="335" t="s">
        <v>459</v>
      </c>
      <c r="E116" s="333" t="s">
        <v>459</v>
      </c>
      <c r="F116" s="75">
        <f>VLOOKUP(A116,Prices!A:B,2,FALSE)</f>
        <v>312.40999999999997</v>
      </c>
      <c r="G116" s="5">
        <f t="shared" si="2"/>
        <v>312.40999999999997</v>
      </c>
      <c r="H116" s="49"/>
      <c r="I116" s="49"/>
      <c r="J116" s="84"/>
      <c r="K116" s="322" t="s">
        <v>484</v>
      </c>
      <c r="L116" s="357"/>
    </row>
    <row r="117" spans="1:12" x14ac:dyDescent="0.25">
      <c r="A117" s="336" t="s">
        <v>718</v>
      </c>
      <c r="B117" s="337"/>
      <c r="C117" s="338" t="s">
        <v>460</v>
      </c>
      <c r="D117" s="339" t="s">
        <v>460</v>
      </c>
      <c r="E117" s="337" t="s">
        <v>460</v>
      </c>
      <c r="F117" s="76">
        <f>VLOOKUP(A117,Prices!A:B,2,FALSE)</f>
        <v>433.09</v>
      </c>
      <c r="G117" s="29">
        <f t="shared" si="2"/>
        <v>433.09</v>
      </c>
      <c r="H117" s="58"/>
      <c r="I117" s="58"/>
      <c r="J117" s="85"/>
      <c r="K117" s="324" t="s">
        <v>485</v>
      </c>
      <c r="L117" s="358"/>
    </row>
    <row r="118" spans="1:12" x14ac:dyDescent="0.25">
      <c r="A118" s="328" t="s">
        <v>474</v>
      </c>
      <c r="B118" s="329"/>
      <c r="C118" s="330" t="s">
        <v>461</v>
      </c>
      <c r="D118" s="331" t="s">
        <v>461</v>
      </c>
      <c r="E118" s="329" t="s">
        <v>461</v>
      </c>
      <c r="F118" s="74">
        <f>VLOOKUP(A118,Prices!A:B,2,FALSE)</f>
        <v>259.3</v>
      </c>
      <c r="G118" s="8">
        <f t="shared" si="2"/>
        <v>259.3</v>
      </c>
      <c r="H118" s="57"/>
      <c r="I118" s="57"/>
      <c r="J118" s="83"/>
      <c r="K118" s="326" t="s">
        <v>486</v>
      </c>
      <c r="L118" s="364"/>
    </row>
    <row r="119" spans="1:12" x14ac:dyDescent="0.25">
      <c r="A119" s="332" t="s">
        <v>475</v>
      </c>
      <c r="B119" s="333"/>
      <c r="C119" s="334" t="s">
        <v>462</v>
      </c>
      <c r="D119" s="335" t="s">
        <v>462</v>
      </c>
      <c r="E119" s="333" t="s">
        <v>462</v>
      </c>
      <c r="F119" s="77">
        <f>VLOOKUP(A119,Prices!A:B,2,FALSE)</f>
        <v>325.58</v>
      </c>
      <c r="G119" s="5">
        <f t="shared" si="2"/>
        <v>325.58</v>
      </c>
      <c r="H119" s="49"/>
      <c r="I119" s="49"/>
      <c r="J119" s="84"/>
      <c r="K119" s="322" t="s">
        <v>487</v>
      </c>
      <c r="L119" s="323"/>
    </row>
    <row r="120" spans="1:12" x14ac:dyDescent="0.25">
      <c r="A120" s="336" t="s">
        <v>476</v>
      </c>
      <c r="B120" s="337"/>
      <c r="C120" s="338" t="s">
        <v>463</v>
      </c>
      <c r="D120" s="339" t="s">
        <v>463</v>
      </c>
      <c r="E120" s="337" t="s">
        <v>463</v>
      </c>
      <c r="F120" s="78">
        <f>VLOOKUP(A120,Prices!A:B,2,FALSE)</f>
        <v>450.31</v>
      </c>
      <c r="G120" s="29">
        <f t="shared" si="2"/>
        <v>450.31</v>
      </c>
      <c r="H120" s="58"/>
      <c r="I120" s="58"/>
      <c r="J120" s="85"/>
      <c r="K120" s="324" t="s">
        <v>488</v>
      </c>
      <c r="L120" s="325"/>
    </row>
    <row r="121" spans="1:12" x14ac:dyDescent="0.25">
      <c r="A121" s="328" t="s">
        <v>477</v>
      </c>
      <c r="B121" s="329"/>
      <c r="C121" s="330" t="s">
        <v>464</v>
      </c>
      <c r="D121" s="331" t="s">
        <v>464</v>
      </c>
      <c r="E121" s="329" t="s">
        <v>464</v>
      </c>
      <c r="F121" s="79">
        <f>VLOOKUP(A121,Prices!A:B,2,FALSE)</f>
        <v>276</v>
      </c>
      <c r="G121" s="8">
        <f t="shared" si="2"/>
        <v>276</v>
      </c>
      <c r="H121" s="57"/>
      <c r="I121" s="57"/>
      <c r="J121" s="83"/>
      <c r="K121" s="326" t="s">
        <v>489</v>
      </c>
      <c r="L121" s="327"/>
    </row>
    <row r="122" spans="1:12" x14ac:dyDescent="0.25">
      <c r="A122" s="332" t="s">
        <v>478</v>
      </c>
      <c r="B122" s="333"/>
      <c r="C122" s="334" t="s">
        <v>465</v>
      </c>
      <c r="D122" s="335" t="s">
        <v>465</v>
      </c>
      <c r="E122" s="333" t="s">
        <v>465</v>
      </c>
      <c r="F122" s="77">
        <f>VLOOKUP(A122,Prices!A:B,2,FALSE)</f>
        <v>345.05</v>
      </c>
      <c r="G122" s="5">
        <f t="shared" si="2"/>
        <v>345.05</v>
      </c>
      <c r="H122" s="49"/>
      <c r="I122" s="49"/>
      <c r="J122" s="84"/>
      <c r="K122" s="322" t="s">
        <v>490</v>
      </c>
      <c r="L122" s="323"/>
    </row>
    <row r="123" spans="1:12" x14ac:dyDescent="0.25">
      <c r="A123" s="336" t="s">
        <v>479</v>
      </c>
      <c r="B123" s="337"/>
      <c r="C123" s="338" t="s">
        <v>466</v>
      </c>
      <c r="D123" s="339" t="s">
        <v>466</v>
      </c>
      <c r="E123" s="337" t="s">
        <v>466</v>
      </c>
      <c r="F123" s="80">
        <f>VLOOKUP(A123,Prices!A:B,2,FALSE)</f>
        <v>475.06</v>
      </c>
      <c r="G123" s="29">
        <f>F123*$I$14</f>
        <v>475.06</v>
      </c>
      <c r="H123" s="70"/>
      <c r="I123" s="70"/>
      <c r="J123" s="106"/>
      <c r="K123" s="369" t="s">
        <v>491</v>
      </c>
      <c r="L123" s="370"/>
    </row>
    <row r="124" spans="1:12" x14ac:dyDescent="0.25">
      <c r="A124" s="328" t="s">
        <v>480</v>
      </c>
      <c r="B124" s="329"/>
      <c r="C124" s="330" t="s">
        <v>467</v>
      </c>
      <c r="D124" s="331" t="s">
        <v>467</v>
      </c>
      <c r="E124" s="329" t="s">
        <v>467</v>
      </c>
      <c r="F124" s="81">
        <f>VLOOKUP(A124,Prices!A:B,2,FALSE)</f>
        <v>298.08999999999997</v>
      </c>
      <c r="G124" s="8">
        <f t="shared" si="2"/>
        <v>298.08999999999997</v>
      </c>
      <c r="H124" s="68"/>
      <c r="I124" s="68"/>
      <c r="J124" s="108"/>
      <c r="K124" s="371" t="s">
        <v>492</v>
      </c>
      <c r="L124" s="372"/>
    </row>
    <row r="125" spans="1:12" x14ac:dyDescent="0.25">
      <c r="A125" s="332" t="s">
        <v>481</v>
      </c>
      <c r="B125" s="333"/>
      <c r="C125" s="334" t="s">
        <v>468</v>
      </c>
      <c r="D125" s="335" t="s">
        <v>468</v>
      </c>
      <c r="E125" s="333" t="s">
        <v>468</v>
      </c>
      <c r="F125" s="82">
        <f>VLOOKUP(A125,Prices!A:B,2,FALSE)</f>
        <v>398.23</v>
      </c>
      <c r="G125" s="5">
        <f t="shared" si="2"/>
        <v>398.23</v>
      </c>
      <c r="H125" s="107"/>
      <c r="I125" s="107"/>
      <c r="J125" s="105"/>
      <c r="K125" s="362" t="s">
        <v>493</v>
      </c>
      <c r="L125" s="210"/>
    </row>
    <row r="126" spans="1:12" ht="15.75" thickBot="1" x14ac:dyDescent="0.3">
      <c r="A126" s="360" t="s">
        <v>482</v>
      </c>
      <c r="B126" s="361"/>
      <c r="C126" s="373" t="s">
        <v>469</v>
      </c>
      <c r="D126" s="374" t="s">
        <v>469</v>
      </c>
      <c r="E126" s="361" t="s">
        <v>469</v>
      </c>
      <c r="F126" s="113">
        <f>VLOOKUP(A126,Prices!A:B,2,FALSE)</f>
        <v>508.53999999999996</v>
      </c>
      <c r="G126" s="12">
        <f t="shared" si="2"/>
        <v>508.53999999999996</v>
      </c>
      <c r="H126" s="114"/>
      <c r="I126" s="114"/>
      <c r="J126" s="115"/>
      <c r="K126" s="363" t="s">
        <v>494</v>
      </c>
      <c r="L126" s="307"/>
    </row>
    <row r="127" spans="1:12" x14ac:dyDescent="0.2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1:12" x14ac:dyDescent="0.25">
      <c r="A128" s="359"/>
      <c r="B128" s="359"/>
      <c r="C128" s="359"/>
      <c r="D128" s="359"/>
      <c r="E128" s="359"/>
      <c r="F128" s="359"/>
      <c r="G128" s="359"/>
      <c r="H128" s="359"/>
      <c r="I128" s="359"/>
      <c r="J128" s="359"/>
      <c r="K128" s="359"/>
      <c r="L128" s="359"/>
    </row>
    <row r="129" spans="1:5" x14ac:dyDescent="0.25">
      <c r="A129" s="71" t="s">
        <v>78</v>
      </c>
      <c r="B129" s="72"/>
      <c r="C129" s="73"/>
    </row>
    <row r="130" spans="1:5" x14ac:dyDescent="0.25">
      <c r="A130" s="16"/>
    </row>
    <row r="131" spans="1:5" x14ac:dyDescent="0.25">
      <c r="A131" s="17" t="s">
        <v>79</v>
      </c>
      <c r="B131" s="17"/>
      <c r="C131" s="17"/>
      <c r="D131" s="17"/>
      <c r="E131" s="17"/>
    </row>
    <row r="132" spans="1:5" x14ac:dyDescent="0.25">
      <c r="A132" s="18" t="s">
        <v>80</v>
      </c>
      <c r="B132" s="17"/>
      <c r="C132" s="17"/>
      <c r="D132" s="17"/>
      <c r="E132" s="17"/>
    </row>
    <row r="133" spans="1:5" x14ac:dyDescent="0.25">
      <c r="A133" s="17" t="s">
        <v>81</v>
      </c>
      <c r="B133" s="17"/>
      <c r="C133" s="17"/>
      <c r="D133" s="17"/>
      <c r="E133" s="17"/>
    </row>
    <row r="134" spans="1:5" x14ac:dyDescent="0.25">
      <c r="A134" s="17" t="s">
        <v>82</v>
      </c>
      <c r="B134" s="17"/>
      <c r="C134" s="17"/>
      <c r="D134" s="17"/>
      <c r="E134" s="17"/>
    </row>
    <row r="135" spans="1:5" x14ac:dyDescent="0.25">
      <c r="A135" s="17" t="s">
        <v>83</v>
      </c>
      <c r="B135" s="17"/>
      <c r="C135" s="17"/>
      <c r="D135" s="17"/>
      <c r="E135" s="17"/>
    </row>
    <row r="136" spans="1:5" x14ac:dyDescent="0.25">
      <c r="A136" s="17"/>
      <c r="B136" s="17"/>
      <c r="C136" s="17"/>
      <c r="D136" s="17"/>
      <c r="E136" s="17"/>
    </row>
    <row r="137" spans="1:5" x14ac:dyDescent="0.25">
      <c r="A137" s="19" t="s">
        <v>84</v>
      </c>
      <c r="B137" s="20"/>
      <c r="C137" s="17"/>
      <c r="D137" s="17"/>
      <c r="E137" s="17"/>
    </row>
    <row r="138" spans="1:5" x14ac:dyDescent="0.25">
      <c r="A138" s="21"/>
      <c r="B138" s="17"/>
      <c r="C138" s="17"/>
      <c r="D138" s="17"/>
      <c r="E138" s="17"/>
    </row>
    <row r="139" spans="1:5" x14ac:dyDescent="0.25">
      <c r="A139" s="17" t="s">
        <v>85</v>
      </c>
      <c r="B139" s="17"/>
      <c r="C139" s="17"/>
      <c r="D139" s="17"/>
      <c r="E139" s="17"/>
    </row>
    <row r="140" spans="1:5" x14ac:dyDescent="0.25">
      <c r="A140" s="18" t="s">
        <v>92</v>
      </c>
      <c r="B140" s="17"/>
      <c r="C140" s="17"/>
      <c r="D140" s="17"/>
      <c r="E140" s="17"/>
    </row>
    <row r="141" spans="1:5" x14ac:dyDescent="0.25">
      <c r="A141" s="18" t="s">
        <v>91</v>
      </c>
      <c r="B141" s="17"/>
      <c r="C141" s="17"/>
      <c r="D141" s="17"/>
      <c r="E141" s="17"/>
    </row>
    <row r="142" spans="1:5" x14ac:dyDescent="0.25">
      <c r="A142" s="18" t="s">
        <v>86</v>
      </c>
      <c r="B142" s="17"/>
      <c r="C142" s="17"/>
      <c r="D142" s="17"/>
      <c r="E142" s="17"/>
    </row>
    <row r="143" spans="1:5" x14ac:dyDescent="0.25">
      <c r="A143" s="17" t="s">
        <v>93</v>
      </c>
      <c r="B143" s="17"/>
      <c r="C143" s="17"/>
      <c r="D143" s="17"/>
      <c r="E143" s="17"/>
    </row>
    <row r="144" spans="1:5" x14ac:dyDescent="0.25">
      <c r="A144" s="15" t="s">
        <v>94</v>
      </c>
    </row>
    <row r="151" spans="1:12" x14ac:dyDescent="0.25">
      <c r="A151" s="23"/>
      <c r="B151" s="24"/>
      <c r="C151" s="24"/>
      <c r="D151" s="24"/>
      <c r="E151" s="24"/>
    </row>
    <row r="152" spans="1:12" x14ac:dyDescent="0.25">
      <c r="A152" s="24"/>
      <c r="B152" s="24"/>
      <c r="C152" s="24"/>
      <c r="D152" s="24"/>
      <c r="E152" s="24"/>
    </row>
    <row r="153" spans="1:12" x14ac:dyDescent="0.25">
      <c r="A153" s="23"/>
      <c r="B153" s="24"/>
      <c r="C153" s="24"/>
      <c r="D153" s="24"/>
      <c r="E153" s="24"/>
    </row>
    <row r="154" spans="1:12" x14ac:dyDescent="0.25">
      <c r="A154" s="24"/>
      <c r="B154" s="24"/>
      <c r="C154" s="24"/>
      <c r="D154" s="24"/>
      <c r="E154" s="24"/>
    </row>
    <row r="155" spans="1:12" x14ac:dyDescent="0.25">
      <c r="A155" s="24"/>
      <c r="B155" s="24"/>
      <c r="C155" s="24"/>
      <c r="D155" s="24"/>
      <c r="E155" s="24"/>
    </row>
    <row r="156" spans="1:12" x14ac:dyDescent="0.25">
      <c r="A156" s="24"/>
      <c r="B156" s="24"/>
      <c r="C156" s="24"/>
      <c r="D156" s="24"/>
      <c r="E156" s="24"/>
    </row>
    <row r="157" spans="1:12" x14ac:dyDescent="0.25">
      <c r="A157" s="214" t="s">
        <v>87</v>
      </c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</row>
    <row r="158" spans="1:12" x14ac:dyDescent="0.25">
      <c r="A158" s="214" t="s">
        <v>88</v>
      </c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</row>
    <row r="159" spans="1:12" ht="15.75" thickBot="1" x14ac:dyDescent="0.3">
      <c r="A159" s="316" t="s">
        <v>89</v>
      </c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</row>
    <row r="160" spans="1:12" ht="15.75" thickBot="1" x14ac:dyDescent="0.3">
      <c r="A160" s="317" t="s">
        <v>90</v>
      </c>
      <c r="B160" s="318"/>
      <c r="C160" s="318"/>
      <c r="D160" s="318"/>
      <c r="E160" s="318"/>
      <c r="F160" s="318"/>
      <c r="G160" s="318"/>
      <c r="H160" s="318"/>
      <c r="I160" s="318"/>
      <c r="J160" s="318"/>
      <c r="K160" s="318"/>
      <c r="L160" s="319"/>
    </row>
    <row r="161" spans="1:12" x14ac:dyDescent="0.25">
      <c r="A161" s="24"/>
      <c r="B161" s="24"/>
      <c r="C161" s="24"/>
      <c r="D161" s="24"/>
      <c r="E161" s="24"/>
    </row>
    <row r="162" spans="1:12" x14ac:dyDescent="0.25">
      <c r="A162" s="24"/>
      <c r="B162" s="24"/>
      <c r="C162" s="24"/>
      <c r="D162" s="24"/>
      <c r="E162" s="24"/>
    </row>
    <row r="163" spans="1:12" x14ac:dyDescent="0.25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</row>
    <row r="164" spans="1:12" x14ac:dyDescent="0.25">
      <c r="A164" s="214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</row>
    <row r="165" spans="1:12" x14ac:dyDescent="0.25">
      <c r="A165" s="214"/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</row>
    <row r="166" spans="1:12" x14ac:dyDescent="0.25">
      <c r="A166" s="335"/>
      <c r="B166" s="335"/>
      <c r="C166" s="335"/>
      <c r="D166" s="335"/>
      <c r="E166" s="335"/>
      <c r="F166" s="335"/>
      <c r="G166" s="335"/>
      <c r="H166" s="335"/>
      <c r="I166" s="335"/>
      <c r="J166" s="335"/>
      <c r="K166" s="335"/>
      <c r="L166" s="335"/>
    </row>
    <row r="170" spans="1:12" x14ac:dyDescent="0.25">
      <c r="A170" s="23"/>
      <c r="B170" s="24"/>
      <c r="C170" s="24"/>
      <c r="D170" s="24"/>
      <c r="E170" s="24"/>
    </row>
    <row r="171" spans="1:12" x14ac:dyDescent="0.25">
      <c r="A171" s="24"/>
      <c r="B171" s="24"/>
      <c r="C171" s="24"/>
      <c r="D171" s="24"/>
      <c r="E171" s="24"/>
    </row>
    <row r="172" spans="1:12" x14ac:dyDescent="0.25">
      <c r="A172" s="24"/>
      <c r="B172" s="24"/>
      <c r="C172" s="24"/>
      <c r="D172" s="24"/>
      <c r="E172" s="24"/>
    </row>
    <row r="173" spans="1:12" x14ac:dyDescent="0.25">
      <c r="A173" s="24"/>
      <c r="B173" s="24"/>
      <c r="C173" s="24"/>
      <c r="D173" s="24"/>
      <c r="E173" s="24"/>
    </row>
    <row r="174" spans="1:12" x14ac:dyDescent="0.25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</row>
    <row r="175" spans="1:12" x14ac:dyDescent="0.25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</row>
    <row r="176" spans="1:12" x14ac:dyDescent="0.25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</row>
    <row r="177" spans="1:12" x14ac:dyDescent="0.25">
      <c r="A177" s="335"/>
      <c r="B177" s="335"/>
      <c r="C177" s="335"/>
      <c r="D177" s="335"/>
      <c r="E177" s="335"/>
      <c r="F177" s="335"/>
      <c r="G177" s="335"/>
      <c r="H177" s="335"/>
      <c r="I177" s="335"/>
      <c r="J177" s="335"/>
      <c r="K177" s="335"/>
      <c r="L177" s="335"/>
    </row>
  </sheetData>
  <mergeCells count="270">
    <mergeCell ref="A124:B124"/>
    <mergeCell ref="C124:E124"/>
    <mergeCell ref="K124:L124"/>
    <mergeCell ref="C125:E125"/>
    <mergeCell ref="C126:E126"/>
    <mergeCell ref="G9:G10"/>
    <mergeCell ref="A89:B89"/>
    <mergeCell ref="C89:E89"/>
    <mergeCell ref="K89:L89"/>
    <mergeCell ref="A90:B90"/>
    <mergeCell ref="C90:E90"/>
    <mergeCell ref="K90:L90"/>
    <mergeCell ref="A86:B86"/>
    <mergeCell ref="C86:E86"/>
    <mergeCell ref="K86:L86"/>
    <mergeCell ref="A87:B87"/>
    <mergeCell ref="C87:E87"/>
    <mergeCell ref="K87:L87"/>
    <mergeCell ref="A82:B82"/>
    <mergeCell ref="C82:E82"/>
    <mergeCell ref="K82:L82"/>
    <mergeCell ref="C60:E60"/>
    <mergeCell ref="G60:G61"/>
    <mergeCell ref="K60:L60"/>
    <mergeCell ref="A61:B62"/>
    <mergeCell ref="C61:E61"/>
    <mergeCell ref="K61:L61"/>
    <mergeCell ref="A123:B123"/>
    <mergeCell ref="C123:E123"/>
    <mergeCell ref="K123:L123"/>
    <mergeCell ref="A29:B29"/>
    <mergeCell ref="C29:E29"/>
    <mergeCell ref="K29:L29"/>
    <mergeCell ref="A30:B30"/>
    <mergeCell ref="C30:E30"/>
    <mergeCell ref="K30:L30"/>
    <mergeCell ref="C36:E36"/>
    <mergeCell ref="K36:L36"/>
    <mergeCell ref="A37:B37"/>
    <mergeCell ref="C37:E37"/>
    <mergeCell ref="C31:E31"/>
    <mergeCell ref="K31:L31"/>
    <mergeCell ref="K32:L32"/>
    <mergeCell ref="A63:L63"/>
    <mergeCell ref="A64:L64"/>
    <mergeCell ref="A65:B65"/>
    <mergeCell ref="C65:E65"/>
    <mergeCell ref="K65:L65"/>
    <mergeCell ref="A22:B22"/>
    <mergeCell ref="C22:E22"/>
    <mergeCell ref="K22:L22"/>
    <mergeCell ref="A17:B17"/>
    <mergeCell ref="C17:E17"/>
    <mergeCell ref="K17:L17"/>
    <mergeCell ref="A18:B18"/>
    <mergeCell ref="A28:B28"/>
    <mergeCell ref="C28:E28"/>
    <mergeCell ref="K28:L28"/>
    <mergeCell ref="A26:B26"/>
    <mergeCell ref="C26:E26"/>
    <mergeCell ref="K26:L26"/>
    <mergeCell ref="A23:B23"/>
    <mergeCell ref="C23:E23"/>
    <mergeCell ref="K23:L23"/>
    <mergeCell ref="A24:B24"/>
    <mergeCell ref="C24:E24"/>
    <mergeCell ref="K24:L24"/>
    <mergeCell ref="A25:B25"/>
    <mergeCell ref="C25:E25"/>
    <mergeCell ref="K25:L25"/>
    <mergeCell ref="A13:L13"/>
    <mergeCell ref="A14:B14"/>
    <mergeCell ref="C14:E14"/>
    <mergeCell ref="K14:L14"/>
    <mergeCell ref="A15:B15"/>
    <mergeCell ref="C15:E15"/>
    <mergeCell ref="K15:L15"/>
    <mergeCell ref="A21:B21"/>
    <mergeCell ref="C21:E21"/>
    <mergeCell ref="K21:L21"/>
    <mergeCell ref="A19:B19"/>
    <mergeCell ref="C19:E19"/>
    <mergeCell ref="K19:L19"/>
    <mergeCell ref="A20:B20"/>
    <mergeCell ref="C20:E20"/>
    <mergeCell ref="K20:L20"/>
    <mergeCell ref="A174:L174"/>
    <mergeCell ref="A175:L175"/>
    <mergeCell ref="A176:L176"/>
    <mergeCell ref="A98:L98"/>
    <mergeCell ref="A99:L99"/>
    <mergeCell ref="A100:L100"/>
    <mergeCell ref="A101:L101"/>
    <mergeCell ref="A68:B68"/>
    <mergeCell ref="C68:E68"/>
    <mergeCell ref="K68:L68"/>
    <mergeCell ref="A69:B69"/>
    <mergeCell ref="C69:E69"/>
    <mergeCell ref="K69:L69"/>
    <mergeCell ref="A128:L128"/>
    <mergeCell ref="K122:L122"/>
    <mergeCell ref="A125:B125"/>
    <mergeCell ref="A126:B126"/>
    <mergeCell ref="K125:L125"/>
    <mergeCell ref="K126:L126"/>
    <mergeCell ref="A121:B121"/>
    <mergeCell ref="C121:E121"/>
    <mergeCell ref="A122:B122"/>
    <mergeCell ref="C122:E122"/>
    <mergeCell ref="K118:L118"/>
    <mergeCell ref="A66:B66"/>
    <mergeCell ref="C66:E66"/>
    <mergeCell ref="K66:L66"/>
    <mergeCell ref="A115:B115"/>
    <mergeCell ref="C115:E115"/>
    <mergeCell ref="A116:B116"/>
    <mergeCell ref="C116:E116"/>
    <mergeCell ref="A117:B117"/>
    <mergeCell ref="C117:E117"/>
    <mergeCell ref="A110:B110"/>
    <mergeCell ref="C110:E110"/>
    <mergeCell ref="A111:B112"/>
    <mergeCell ref="C111:E111"/>
    <mergeCell ref="C112:E112"/>
    <mergeCell ref="C85:E85"/>
    <mergeCell ref="G110:G111"/>
    <mergeCell ref="A103:L103"/>
    <mergeCell ref="K112:L112"/>
    <mergeCell ref="A113:L113"/>
    <mergeCell ref="A114:L114"/>
    <mergeCell ref="K115:L115"/>
    <mergeCell ref="K116:L116"/>
    <mergeCell ref="K117:L117"/>
    <mergeCell ref="C84:E84"/>
    <mergeCell ref="A2:L2"/>
    <mergeCell ref="A3:L3"/>
    <mergeCell ref="A9:B9"/>
    <mergeCell ref="C9:E9"/>
    <mergeCell ref="K9:L9"/>
    <mergeCell ref="A10:B11"/>
    <mergeCell ref="C10:E10"/>
    <mergeCell ref="K10:L10"/>
    <mergeCell ref="C11:E11"/>
    <mergeCell ref="K11:L11"/>
    <mergeCell ref="A12:L12"/>
    <mergeCell ref="C18:E18"/>
    <mergeCell ref="K18:L18"/>
    <mergeCell ref="A16:B16"/>
    <mergeCell ref="C16:E16"/>
    <mergeCell ref="K16:L16"/>
    <mergeCell ref="A31:B31"/>
    <mergeCell ref="A177:L177"/>
    <mergeCell ref="A157:L157"/>
    <mergeCell ref="A158:L158"/>
    <mergeCell ref="A159:L159"/>
    <mergeCell ref="A160:L160"/>
    <mergeCell ref="A163:L163"/>
    <mergeCell ref="A164:L164"/>
    <mergeCell ref="A165:L165"/>
    <mergeCell ref="A166:L166"/>
    <mergeCell ref="A104:L104"/>
    <mergeCell ref="K110:L110"/>
    <mergeCell ref="K111:L111"/>
    <mergeCell ref="A38:B38"/>
    <mergeCell ref="C38:E38"/>
    <mergeCell ref="K38:L38"/>
    <mergeCell ref="A39:B39"/>
    <mergeCell ref="C39:E39"/>
    <mergeCell ref="A72:B72"/>
    <mergeCell ref="A70:B70"/>
    <mergeCell ref="C70:E70"/>
    <mergeCell ref="K75:L75"/>
    <mergeCell ref="A76:B76"/>
    <mergeCell ref="C76:E76"/>
    <mergeCell ref="K76:L76"/>
    <mergeCell ref="C72:E72"/>
    <mergeCell ref="K72:L72"/>
    <mergeCell ref="A73:B73"/>
    <mergeCell ref="C73:E73"/>
    <mergeCell ref="K73:L73"/>
    <mergeCell ref="A83:B83"/>
    <mergeCell ref="C83:E83"/>
    <mergeCell ref="K83:L83"/>
    <mergeCell ref="A79:B79"/>
    <mergeCell ref="C79:E79"/>
    <mergeCell ref="K79:L79"/>
    <mergeCell ref="A80:B80"/>
    <mergeCell ref="C80:E80"/>
    <mergeCell ref="K80:L80"/>
    <mergeCell ref="K119:L119"/>
    <mergeCell ref="K120:L120"/>
    <mergeCell ref="K121:L121"/>
    <mergeCell ref="A118:B118"/>
    <mergeCell ref="C118:E118"/>
    <mergeCell ref="A119:B119"/>
    <mergeCell ref="C119:E119"/>
    <mergeCell ref="A120:B120"/>
    <mergeCell ref="C120:E120"/>
    <mergeCell ref="K35:L35"/>
    <mergeCell ref="A36:B36"/>
    <mergeCell ref="A32:B32"/>
    <mergeCell ref="C32:E32"/>
    <mergeCell ref="K85:L85"/>
    <mergeCell ref="A91:B91"/>
    <mergeCell ref="C91:E91"/>
    <mergeCell ref="K91:L91"/>
    <mergeCell ref="A88:B88"/>
    <mergeCell ref="C88:E88"/>
    <mergeCell ref="K88:L88"/>
    <mergeCell ref="K70:L70"/>
    <mergeCell ref="A71:B71"/>
    <mergeCell ref="C71:E71"/>
    <mergeCell ref="K71:L71"/>
    <mergeCell ref="A77:B77"/>
    <mergeCell ref="C77:E77"/>
    <mergeCell ref="K77:L77"/>
    <mergeCell ref="A78:B78"/>
    <mergeCell ref="C78:E78"/>
    <mergeCell ref="K78:L78"/>
    <mergeCell ref="A75:B75"/>
    <mergeCell ref="C75:E75"/>
    <mergeCell ref="K39:L39"/>
    <mergeCell ref="K84:L84"/>
    <mergeCell ref="A85:B85"/>
    <mergeCell ref="A40:B40"/>
    <mergeCell ref="A41:B41"/>
    <mergeCell ref="A53:L53"/>
    <mergeCell ref="A54:L54"/>
    <mergeCell ref="A60:B60"/>
    <mergeCell ref="A27:B27"/>
    <mergeCell ref="C27:E27"/>
    <mergeCell ref="K27:L27"/>
    <mergeCell ref="K37:L37"/>
    <mergeCell ref="K41:L41"/>
    <mergeCell ref="A48:L48"/>
    <mergeCell ref="A49:L49"/>
    <mergeCell ref="A50:L50"/>
    <mergeCell ref="A51:L51"/>
    <mergeCell ref="A33:B33"/>
    <mergeCell ref="C33:E33"/>
    <mergeCell ref="K33:L33"/>
    <mergeCell ref="A34:B34"/>
    <mergeCell ref="C34:E34"/>
    <mergeCell ref="K34:L34"/>
    <mergeCell ref="A35:B35"/>
    <mergeCell ref="C35:E35"/>
    <mergeCell ref="A1:J1"/>
    <mergeCell ref="K1:L1"/>
    <mergeCell ref="A52:J52"/>
    <mergeCell ref="K52:L52"/>
    <mergeCell ref="A102:J102"/>
    <mergeCell ref="K102:L102"/>
    <mergeCell ref="C62:E62"/>
    <mergeCell ref="K62:L62"/>
    <mergeCell ref="C41:E41"/>
    <mergeCell ref="A92:B92"/>
    <mergeCell ref="C92:E92"/>
    <mergeCell ref="K92:L92"/>
    <mergeCell ref="C40:E40"/>
    <mergeCell ref="K40:L40"/>
    <mergeCell ref="A67:B67"/>
    <mergeCell ref="C67:E67"/>
    <mergeCell ref="K67:L67"/>
    <mergeCell ref="A74:B74"/>
    <mergeCell ref="C74:E74"/>
    <mergeCell ref="K74:L74"/>
    <mergeCell ref="A81:B81"/>
    <mergeCell ref="C81:E81"/>
    <mergeCell ref="K81:L81"/>
    <mergeCell ref="A84:B84"/>
  </mergeCells>
  <pageMargins left="0.26479166666666665" right="0.35433070866141736" top="0.39370078740157483" bottom="0.74803149606299213" header="0.31496062992125984" footer="0.31496062992125984"/>
  <pageSetup scale="82" orientation="portrait" r:id="rId1"/>
  <rowBreaks count="2" manualBreakCount="2">
    <brk id="51" max="11" man="1"/>
    <brk id="10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L78"/>
  <sheetViews>
    <sheetView zoomScaleNormal="100" workbookViewId="0">
      <pane ySplit="11" topLeftCell="A12" activePane="bottomLeft" state="frozen"/>
      <selection pane="bottomLeft" activeCell="A12" sqref="A12:L12"/>
    </sheetView>
  </sheetViews>
  <sheetFormatPr defaultColWidth="9.140625" defaultRowHeight="15" x14ac:dyDescent="0.25"/>
  <cols>
    <col min="1" max="5" width="9.140625" style="15"/>
    <col min="6" max="6" width="13.42578125" style="15" bestFit="1" customWidth="1"/>
    <col min="7" max="7" width="11" style="15" bestFit="1" customWidth="1"/>
    <col min="8" max="9" width="11" style="15" hidden="1" customWidth="1"/>
    <col min="10" max="10" width="7.28515625" style="15" bestFit="1" customWidth="1"/>
    <col min="11" max="14" width="9.140625" style="15"/>
    <col min="15" max="15" width="12" style="15" bestFit="1" customWidth="1"/>
    <col min="16" max="16384" width="9.140625" style="15"/>
  </cols>
  <sheetData>
    <row r="1" spans="1:12" ht="18" x14ac:dyDescent="0.25">
      <c r="A1" s="226" t="s">
        <v>602</v>
      </c>
      <c r="B1" s="227"/>
      <c r="C1" s="227"/>
      <c r="D1" s="227"/>
      <c r="E1" s="227"/>
      <c r="F1" s="227"/>
      <c r="G1" s="227"/>
      <c r="H1" s="227"/>
      <c r="I1" s="227"/>
      <c r="J1" s="227"/>
      <c r="K1" s="227" t="s">
        <v>754</v>
      </c>
      <c r="L1" s="228"/>
    </row>
    <row r="2" spans="1:12" ht="15.75" x14ac:dyDescent="0.25">
      <c r="A2" s="391" t="s">
        <v>751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16.5" thickBot="1" x14ac:dyDescent="0.3">
      <c r="A3" s="340" t="str">
        <f>'Standard Line Sets'!A3:L3</f>
        <v>Effective January 17, 2022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</row>
    <row r="4" spans="1:12" x14ac:dyDescent="0.25">
      <c r="A4" s="135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36"/>
    </row>
    <row r="5" spans="1:12" x14ac:dyDescent="0.25">
      <c r="A5" s="137"/>
      <c r="B5" s="23"/>
      <c r="C5" s="23"/>
      <c r="D5" s="23"/>
      <c r="E5" s="23"/>
      <c r="F5" s="23"/>
      <c r="G5" s="23"/>
      <c r="H5" s="23"/>
      <c r="I5" s="23"/>
      <c r="J5" s="23"/>
      <c r="K5" s="23"/>
      <c r="L5" s="138"/>
    </row>
    <row r="6" spans="1:12" x14ac:dyDescent="0.25">
      <c r="A6" s="137"/>
      <c r="B6" s="23"/>
      <c r="C6" s="23"/>
      <c r="D6" s="23"/>
      <c r="E6" s="23"/>
      <c r="F6" s="23"/>
      <c r="G6" s="23"/>
      <c r="H6" s="23"/>
      <c r="I6" s="23"/>
      <c r="J6" s="23"/>
      <c r="K6" s="23"/>
      <c r="L6" s="138"/>
    </row>
    <row r="7" spans="1:12" x14ac:dyDescent="0.25">
      <c r="A7" s="137"/>
      <c r="B7" s="23"/>
      <c r="C7" s="23"/>
      <c r="D7" s="23"/>
      <c r="E7" s="23"/>
      <c r="F7" s="23"/>
      <c r="G7" s="23"/>
      <c r="H7" s="23"/>
      <c r="I7" s="23"/>
      <c r="J7" s="23"/>
      <c r="K7" s="23"/>
      <c r="L7" s="138"/>
    </row>
    <row r="8" spans="1:12" ht="15.75" thickBot="1" x14ac:dyDescent="0.3">
      <c r="A8" s="137"/>
      <c r="B8" s="23"/>
      <c r="C8" s="23"/>
      <c r="D8" s="23"/>
      <c r="E8" s="23"/>
      <c r="F8" s="23"/>
      <c r="G8" s="23"/>
      <c r="H8" s="23"/>
      <c r="I8" s="23"/>
      <c r="J8" s="23"/>
      <c r="K8" s="23"/>
      <c r="L8" s="138"/>
    </row>
    <row r="9" spans="1:12" x14ac:dyDescent="0.25">
      <c r="A9" s="249" t="s">
        <v>0</v>
      </c>
      <c r="B9" s="249"/>
      <c r="C9" s="249" t="s">
        <v>1</v>
      </c>
      <c r="D9" s="249"/>
      <c r="E9" s="249"/>
      <c r="F9" s="1" t="s">
        <v>95</v>
      </c>
      <c r="G9" s="249" t="s">
        <v>445</v>
      </c>
      <c r="H9" s="53"/>
      <c r="I9" s="54"/>
      <c r="J9" s="60" t="s">
        <v>2</v>
      </c>
      <c r="K9" s="393"/>
      <c r="L9" s="249"/>
    </row>
    <row r="10" spans="1:12" ht="15.75" thickBot="1" x14ac:dyDescent="0.3">
      <c r="A10" s="342" t="s">
        <v>446</v>
      </c>
      <c r="B10" s="343"/>
      <c r="C10" s="250" t="s">
        <v>741</v>
      </c>
      <c r="D10" s="250"/>
      <c r="E10" s="250"/>
      <c r="F10" s="2" t="s">
        <v>446</v>
      </c>
      <c r="G10" s="303"/>
      <c r="H10" s="51"/>
      <c r="I10" s="52"/>
      <c r="J10" s="37" t="s">
        <v>7</v>
      </c>
      <c r="K10" s="394" t="s">
        <v>3</v>
      </c>
      <c r="L10" s="395"/>
    </row>
    <row r="11" spans="1:12" ht="15.75" thickBot="1" x14ac:dyDescent="0.3">
      <c r="A11" s="344"/>
      <c r="B11" s="345"/>
      <c r="C11" s="303"/>
      <c r="D11" s="303"/>
      <c r="E11" s="303"/>
      <c r="F11" s="61"/>
      <c r="G11" s="59">
        <v>0</v>
      </c>
      <c r="H11" s="153">
        <f>G11</f>
        <v>0</v>
      </c>
      <c r="I11" s="154">
        <f>1-H11</f>
        <v>1</v>
      </c>
      <c r="J11" s="62"/>
      <c r="K11" s="350"/>
      <c r="L11" s="248"/>
    </row>
    <row r="12" spans="1:12" ht="15.75" thickBot="1" x14ac:dyDescent="0.3">
      <c r="A12" s="263" t="s">
        <v>11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64"/>
    </row>
    <row r="13" spans="1:12" x14ac:dyDescent="0.25">
      <c r="A13" s="396" t="s">
        <v>661</v>
      </c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8"/>
    </row>
    <row r="14" spans="1:12" x14ac:dyDescent="0.25">
      <c r="A14" s="388" t="s">
        <v>621</v>
      </c>
      <c r="B14" s="389"/>
      <c r="C14" s="273" t="s">
        <v>47</v>
      </c>
      <c r="D14" s="274"/>
      <c r="E14" s="274"/>
      <c r="F14" s="145">
        <f>VLOOKUP(A14,Prices!A:B,2,FALSE)</f>
        <v>166.12</v>
      </c>
      <c r="G14" s="157">
        <f>F14*$I$11</f>
        <v>166.12</v>
      </c>
      <c r="H14" s="63"/>
      <c r="I14" s="63"/>
      <c r="J14" s="165">
        <v>10</v>
      </c>
      <c r="K14" s="276" t="s">
        <v>626</v>
      </c>
      <c r="L14" s="390"/>
    </row>
    <row r="15" spans="1:12" x14ac:dyDescent="0.25">
      <c r="A15" s="376" t="s">
        <v>622</v>
      </c>
      <c r="B15" s="377" t="s">
        <v>470</v>
      </c>
      <c r="C15" s="271" t="s">
        <v>49</v>
      </c>
      <c r="D15" s="209"/>
      <c r="E15" s="209"/>
      <c r="F15" s="146">
        <f>VLOOKUP(A15,Prices!A:B,2,FALSE)</f>
        <v>226.09</v>
      </c>
      <c r="G15" s="155">
        <f t="shared" ref="G15:G33" si="0">F15*$I$11</f>
        <v>226.09</v>
      </c>
      <c r="H15" s="163"/>
      <c r="I15" s="163"/>
      <c r="J15" s="160">
        <v>10</v>
      </c>
      <c r="K15" s="278" t="s">
        <v>627</v>
      </c>
      <c r="L15" s="309"/>
    </row>
    <row r="16" spans="1:12" x14ac:dyDescent="0.25">
      <c r="A16" s="376" t="s">
        <v>623</v>
      </c>
      <c r="B16" s="377"/>
      <c r="C16" s="271" t="s">
        <v>514</v>
      </c>
      <c r="D16" s="209"/>
      <c r="E16" s="209"/>
      <c r="F16" s="146">
        <f>VLOOKUP(A16,Prices!A:B,2,FALSE)</f>
        <v>270.07</v>
      </c>
      <c r="G16" s="155">
        <f t="shared" si="0"/>
        <v>270.07</v>
      </c>
      <c r="H16" s="163"/>
      <c r="I16" s="163"/>
      <c r="J16" s="160">
        <v>10</v>
      </c>
      <c r="K16" s="278" t="s">
        <v>628</v>
      </c>
      <c r="L16" s="309"/>
    </row>
    <row r="17" spans="1:12" x14ac:dyDescent="0.25">
      <c r="A17" s="376" t="s">
        <v>624</v>
      </c>
      <c r="B17" s="377" t="s">
        <v>603</v>
      </c>
      <c r="C17" s="271" t="s">
        <v>51</v>
      </c>
      <c r="D17" s="209"/>
      <c r="E17" s="209"/>
      <c r="F17" s="146">
        <f>VLOOKUP(A17,Prices!A:B,2,FALSE)</f>
        <v>295.95</v>
      </c>
      <c r="G17" s="155">
        <f t="shared" si="0"/>
        <v>295.95</v>
      </c>
      <c r="H17" s="163"/>
      <c r="I17" s="163"/>
      <c r="J17" s="160">
        <v>10</v>
      </c>
      <c r="K17" s="278" t="s">
        <v>629</v>
      </c>
      <c r="L17" s="309"/>
    </row>
    <row r="18" spans="1:12" x14ac:dyDescent="0.25">
      <c r="A18" s="378" t="s">
        <v>625</v>
      </c>
      <c r="B18" s="379"/>
      <c r="C18" s="380" t="s">
        <v>53</v>
      </c>
      <c r="D18" s="381"/>
      <c r="E18" s="381"/>
      <c r="F18" s="147">
        <f>VLOOKUP(A18,Prices!A:B,2,FALSE)</f>
        <v>394.49</v>
      </c>
      <c r="G18" s="156">
        <f t="shared" si="0"/>
        <v>394.49</v>
      </c>
      <c r="H18" s="64"/>
      <c r="I18" s="64"/>
      <c r="J18" s="161">
        <v>10</v>
      </c>
      <c r="K18" s="386" t="s">
        <v>630</v>
      </c>
      <c r="L18" s="387"/>
    </row>
    <row r="19" spans="1:12" x14ac:dyDescent="0.25">
      <c r="A19" s="388" t="s">
        <v>631</v>
      </c>
      <c r="B19" s="389"/>
      <c r="C19" s="273" t="s">
        <v>55</v>
      </c>
      <c r="D19" s="274"/>
      <c r="E19" s="275"/>
      <c r="F19" s="145">
        <f>VLOOKUP(A19,Prices!A:B,2,FALSE)</f>
        <v>187.92999999999998</v>
      </c>
      <c r="G19" s="8">
        <f t="shared" si="0"/>
        <v>187.92999999999998</v>
      </c>
      <c r="H19" s="63"/>
      <c r="I19" s="63"/>
      <c r="J19" s="165">
        <v>10</v>
      </c>
      <c r="K19" s="276" t="s">
        <v>636</v>
      </c>
      <c r="L19" s="390"/>
    </row>
    <row r="20" spans="1:12" x14ac:dyDescent="0.25">
      <c r="A20" s="376" t="s">
        <v>632</v>
      </c>
      <c r="B20" s="377" t="s">
        <v>470</v>
      </c>
      <c r="C20" s="271" t="s">
        <v>57</v>
      </c>
      <c r="D20" s="209"/>
      <c r="E20" s="272"/>
      <c r="F20" s="146">
        <f>VLOOKUP(A20,Prices!A:B,2,FALSE)</f>
        <v>254.72</v>
      </c>
      <c r="G20" s="5">
        <f t="shared" si="0"/>
        <v>254.72</v>
      </c>
      <c r="H20" s="163"/>
      <c r="I20" s="163"/>
      <c r="J20" s="160">
        <v>10</v>
      </c>
      <c r="K20" s="278" t="s">
        <v>637</v>
      </c>
      <c r="L20" s="309"/>
    </row>
    <row r="21" spans="1:12" x14ac:dyDescent="0.25">
      <c r="A21" s="376" t="s">
        <v>633</v>
      </c>
      <c r="B21" s="377"/>
      <c r="C21" s="271" t="s">
        <v>517</v>
      </c>
      <c r="D21" s="209"/>
      <c r="E21" s="272"/>
      <c r="F21" s="146">
        <f>VLOOKUP(A21,Prices!A:B,2,FALSE)</f>
        <v>303.09999999999997</v>
      </c>
      <c r="G21" s="5">
        <f t="shared" si="0"/>
        <v>303.09999999999997</v>
      </c>
      <c r="H21" s="163"/>
      <c r="I21" s="163"/>
      <c r="J21" s="160">
        <v>10</v>
      </c>
      <c r="K21" s="278" t="s">
        <v>638</v>
      </c>
      <c r="L21" s="309"/>
    </row>
    <row r="22" spans="1:12" x14ac:dyDescent="0.25">
      <c r="A22" s="376" t="s">
        <v>634</v>
      </c>
      <c r="B22" s="377" t="s">
        <v>603</v>
      </c>
      <c r="C22" s="271" t="s">
        <v>59</v>
      </c>
      <c r="D22" s="209"/>
      <c r="E22" s="272"/>
      <c r="F22" s="146">
        <f>VLOOKUP(A22,Prices!A:B,2,FALSE)</f>
        <v>332.62</v>
      </c>
      <c r="G22" s="5">
        <f t="shared" si="0"/>
        <v>332.62</v>
      </c>
      <c r="H22" s="163"/>
      <c r="I22" s="163"/>
      <c r="J22" s="160">
        <v>10</v>
      </c>
      <c r="K22" s="278" t="s">
        <v>639</v>
      </c>
      <c r="L22" s="309"/>
    </row>
    <row r="23" spans="1:12" x14ac:dyDescent="0.25">
      <c r="A23" s="378" t="s">
        <v>635</v>
      </c>
      <c r="B23" s="379"/>
      <c r="C23" s="380" t="s">
        <v>61</v>
      </c>
      <c r="D23" s="381"/>
      <c r="E23" s="382"/>
      <c r="F23" s="147">
        <f>VLOOKUP(A23,Prices!A:B,2,FALSE)</f>
        <v>442.34999999999997</v>
      </c>
      <c r="G23" s="29">
        <f t="shared" si="0"/>
        <v>442.34999999999997</v>
      </c>
      <c r="H23" s="64"/>
      <c r="I23" s="64"/>
      <c r="J23" s="161">
        <v>10</v>
      </c>
      <c r="K23" s="386" t="s">
        <v>640</v>
      </c>
      <c r="L23" s="387"/>
    </row>
    <row r="24" spans="1:12" x14ac:dyDescent="0.25">
      <c r="A24" s="388" t="s">
        <v>641</v>
      </c>
      <c r="B24" s="389"/>
      <c r="C24" s="273" t="s">
        <v>63</v>
      </c>
      <c r="D24" s="274"/>
      <c r="E24" s="275"/>
      <c r="F24" s="159">
        <f>VLOOKUP(A24,Prices!A:B,2,FALSE)</f>
        <v>216.25</v>
      </c>
      <c r="G24" s="8">
        <f t="shared" si="0"/>
        <v>216.25</v>
      </c>
      <c r="H24" s="63"/>
      <c r="I24" s="63"/>
      <c r="J24" s="165">
        <v>11</v>
      </c>
      <c r="K24" s="276" t="s">
        <v>646</v>
      </c>
      <c r="L24" s="390"/>
    </row>
    <row r="25" spans="1:12" x14ac:dyDescent="0.25">
      <c r="A25" s="376" t="s">
        <v>642</v>
      </c>
      <c r="B25" s="377" t="s">
        <v>470</v>
      </c>
      <c r="C25" s="271" t="s">
        <v>65</v>
      </c>
      <c r="D25" s="209"/>
      <c r="E25" s="272"/>
      <c r="F25" s="159">
        <f>VLOOKUP(A25,Prices!A:B,2,FALSE)</f>
        <v>290.83999999999997</v>
      </c>
      <c r="G25" s="5">
        <f t="shared" si="0"/>
        <v>290.83999999999997</v>
      </c>
      <c r="H25" s="163"/>
      <c r="I25" s="163"/>
      <c r="J25" s="160">
        <v>11</v>
      </c>
      <c r="K25" s="278" t="s">
        <v>647</v>
      </c>
      <c r="L25" s="309"/>
    </row>
    <row r="26" spans="1:12" x14ac:dyDescent="0.25">
      <c r="A26" s="376" t="s">
        <v>643</v>
      </c>
      <c r="B26" s="377"/>
      <c r="C26" s="271" t="s">
        <v>520</v>
      </c>
      <c r="D26" s="209"/>
      <c r="E26" s="272"/>
      <c r="F26" s="159">
        <f>VLOOKUP(A26,Prices!A:B,2,FALSE)</f>
        <v>355.65999999999997</v>
      </c>
      <c r="G26" s="5">
        <f t="shared" si="0"/>
        <v>355.65999999999997</v>
      </c>
      <c r="H26" s="163"/>
      <c r="I26" s="163"/>
      <c r="J26" s="160">
        <v>11</v>
      </c>
      <c r="K26" s="278" t="s">
        <v>648</v>
      </c>
      <c r="L26" s="309"/>
    </row>
    <row r="27" spans="1:12" x14ac:dyDescent="0.25">
      <c r="A27" s="376" t="s">
        <v>644</v>
      </c>
      <c r="B27" s="377" t="s">
        <v>603</v>
      </c>
      <c r="C27" s="271" t="s">
        <v>67</v>
      </c>
      <c r="D27" s="209"/>
      <c r="E27" s="272"/>
      <c r="F27" s="159">
        <f>VLOOKUP(A27,Prices!A:B,2,FALSE)</f>
        <v>378.15</v>
      </c>
      <c r="G27" s="5">
        <f t="shared" si="0"/>
        <v>378.15</v>
      </c>
      <c r="H27" s="163"/>
      <c r="I27" s="163"/>
      <c r="J27" s="160">
        <v>11</v>
      </c>
      <c r="K27" s="278" t="s">
        <v>649</v>
      </c>
      <c r="L27" s="309"/>
    </row>
    <row r="28" spans="1:12" x14ac:dyDescent="0.25">
      <c r="A28" s="378" t="s">
        <v>645</v>
      </c>
      <c r="B28" s="379"/>
      <c r="C28" s="380" t="s">
        <v>69</v>
      </c>
      <c r="D28" s="381"/>
      <c r="E28" s="382"/>
      <c r="F28" s="159">
        <f>VLOOKUP(A28,Prices!A:B,2,FALSE)</f>
        <v>500.59999999999997</v>
      </c>
      <c r="G28" s="29">
        <f t="shared" si="0"/>
        <v>500.59999999999997</v>
      </c>
      <c r="H28" s="64"/>
      <c r="I28" s="64"/>
      <c r="J28" s="161">
        <v>11</v>
      </c>
      <c r="K28" s="386" t="s">
        <v>650</v>
      </c>
      <c r="L28" s="387"/>
    </row>
    <row r="29" spans="1:12" x14ac:dyDescent="0.25">
      <c r="A29" s="269" t="s">
        <v>656</v>
      </c>
      <c r="B29" s="384"/>
      <c r="C29" s="273" t="s">
        <v>71</v>
      </c>
      <c r="D29" s="274"/>
      <c r="E29" s="275"/>
      <c r="F29" s="145">
        <f>VLOOKUP(A29,Prices!A:B,2,FALSE)</f>
        <v>252.1</v>
      </c>
      <c r="G29" s="8">
        <f t="shared" si="0"/>
        <v>252.1</v>
      </c>
      <c r="H29" s="63"/>
      <c r="I29" s="63"/>
      <c r="J29" s="166">
        <v>11</v>
      </c>
      <c r="K29" s="276" t="s">
        <v>651</v>
      </c>
      <c r="L29" s="390"/>
    </row>
    <row r="30" spans="1:12" x14ac:dyDescent="0.25">
      <c r="A30" s="376" t="s">
        <v>657</v>
      </c>
      <c r="B30" s="377" t="s">
        <v>470</v>
      </c>
      <c r="C30" s="271" t="s">
        <v>73</v>
      </c>
      <c r="D30" s="209"/>
      <c r="E30" s="272"/>
      <c r="F30" s="146">
        <f>VLOOKUP(A30,Prices!A:B,2,FALSE)</f>
        <v>332.75</v>
      </c>
      <c r="G30" s="5">
        <f t="shared" si="0"/>
        <v>332.75</v>
      </c>
      <c r="H30" s="164"/>
      <c r="I30" s="164"/>
      <c r="J30" s="162">
        <v>11</v>
      </c>
      <c r="K30" s="278" t="s">
        <v>652</v>
      </c>
      <c r="L30" s="309"/>
    </row>
    <row r="31" spans="1:12" x14ac:dyDescent="0.25">
      <c r="A31" s="265" t="s">
        <v>658</v>
      </c>
      <c r="B31" s="385"/>
      <c r="C31" s="271" t="s">
        <v>523</v>
      </c>
      <c r="D31" s="209"/>
      <c r="E31" s="272"/>
      <c r="F31" s="146">
        <f>VLOOKUP(A31,Prices!A:B,2,FALSE)</f>
        <v>400.73</v>
      </c>
      <c r="G31" s="5">
        <f t="shared" si="0"/>
        <v>400.73</v>
      </c>
      <c r="H31" s="163"/>
      <c r="I31" s="163"/>
      <c r="J31" s="162">
        <v>11</v>
      </c>
      <c r="K31" s="278" t="s">
        <v>653</v>
      </c>
      <c r="L31" s="309"/>
    </row>
    <row r="32" spans="1:12" x14ac:dyDescent="0.25">
      <c r="A32" s="376" t="s">
        <v>659</v>
      </c>
      <c r="B32" s="377" t="s">
        <v>603</v>
      </c>
      <c r="C32" s="271" t="s">
        <v>75</v>
      </c>
      <c r="D32" s="209"/>
      <c r="E32" s="272"/>
      <c r="F32" s="146">
        <f>VLOOKUP(A32,Prices!A:B,2,FALSE)</f>
        <v>444.53</v>
      </c>
      <c r="G32" s="5">
        <f t="shared" si="0"/>
        <v>444.53</v>
      </c>
      <c r="H32" s="163"/>
      <c r="I32" s="163"/>
      <c r="J32" s="162">
        <v>11</v>
      </c>
      <c r="K32" s="278" t="s">
        <v>654</v>
      </c>
      <c r="L32" s="309"/>
    </row>
    <row r="33" spans="1:12" ht="15.75" thickBot="1" x14ac:dyDescent="0.3">
      <c r="A33" s="267" t="s">
        <v>660</v>
      </c>
      <c r="B33" s="383"/>
      <c r="C33" s="399" t="s">
        <v>77</v>
      </c>
      <c r="D33" s="306"/>
      <c r="E33" s="400"/>
      <c r="F33" s="152">
        <f>VLOOKUP(A33,Prices!A:B,2,FALSE)</f>
        <v>567.66</v>
      </c>
      <c r="G33" s="12">
        <f t="shared" si="0"/>
        <v>567.66</v>
      </c>
      <c r="H33" s="123"/>
      <c r="I33" s="123"/>
      <c r="J33" s="158">
        <v>11</v>
      </c>
      <c r="K33" s="401" t="s">
        <v>655</v>
      </c>
      <c r="L33" s="308"/>
    </row>
    <row r="34" spans="1:12" x14ac:dyDescent="0.25">
      <c r="A34" s="375"/>
      <c r="B34" s="375"/>
      <c r="C34" s="86"/>
      <c r="D34" s="86"/>
      <c r="E34" s="86"/>
      <c r="F34" s="86"/>
      <c r="G34" s="86"/>
      <c r="H34" s="86"/>
      <c r="I34" s="86"/>
      <c r="J34" s="86"/>
      <c r="K34" s="375"/>
      <c r="L34" s="375"/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x14ac:dyDescent="0.25">
      <c r="A36" s="71" t="s">
        <v>78</v>
      </c>
      <c r="B36" s="72"/>
      <c r="C36" s="73"/>
    </row>
    <row r="37" spans="1:12" x14ac:dyDescent="0.25">
      <c r="A37" s="16"/>
    </row>
    <row r="38" spans="1:12" x14ac:dyDescent="0.25">
      <c r="A38" s="17" t="s">
        <v>79</v>
      </c>
      <c r="B38" s="17"/>
      <c r="C38" s="17"/>
      <c r="D38" s="17"/>
      <c r="E38" s="17"/>
    </row>
    <row r="39" spans="1:12" x14ac:dyDescent="0.25">
      <c r="A39" s="18" t="s">
        <v>80</v>
      </c>
      <c r="B39" s="17"/>
      <c r="C39" s="17"/>
      <c r="D39" s="17"/>
      <c r="E39" s="17"/>
    </row>
    <row r="40" spans="1:12" x14ac:dyDescent="0.25">
      <c r="A40" s="17" t="s">
        <v>81</v>
      </c>
      <c r="B40" s="17"/>
      <c r="C40" s="17"/>
      <c r="D40" s="17"/>
      <c r="E40" s="17"/>
    </row>
    <row r="41" spans="1:12" x14ac:dyDescent="0.25">
      <c r="A41" s="17" t="s">
        <v>82</v>
      </c>
      <c r="B41" s="17"/>
      <c r="C41" s="17"/>
      <c r="D41" s="17"/>
      <c r="E41" s="17"/>
    </row>
    <row r="42" spans="1:12" x14ac:dyDescent="0.25">
      <c r="A42" s="17" t="s">
        <v>83</v>
      </c>
      <c r="B42" s="17"/>
      <c r="C42" s="17"/>
      <c r="D42" s="17"/>
      <c r="E42" s="17"/>
    </row>
    <row r="43" spans="1:12" x14ac:dyDescent="0.25">
      <c r="A43" s="17"/>
      <c r="B43" s="17"/>
      <c r="C43" s="17"/>
      <c r="D43" s="17"/>
      <c r="E43" s="17"/>
    </row>
    <row r="44" spans="1:12" x14ac:dyDescent="0.25">
      <c r="A44" s="19" t="s">
        <v>84</v>
      </c>
      <c r="B44" s="20"/>
      <c r="C44" s="17"/>
      <c r="D44" s="17"/>
      <c r="E44" s="17"/>
    </row>
    <row r="45" spans="1:12" x14ac:dyDescent="0.25">
      <c r="A45" s="21"/>
      <c r="B45" s="17"/>
      <c r="C45" s="17"/>
      <c r="D45" s="17"/>
      <c r="E45" s="17"/>
    </row>
    <row r="46" spans="1:12" x14ac:dyDescent="0.25">
      <c r="A46" s="17" t="s">
        <v>85</v>
      </c>
      <c r="B46" s="17"/>
      <c r="C46" s="17"/>
      <c r="D46" s="17"/>
      <c r="E46" s="17"/>
    </row>
    <row r="47" spans="1:12" x14ac:dyDescent="0.25">
      <c r="A47" s="18" t="s">
        <v>92</v>
      </c>
      <c r="B47" s="17"/>
      <c r="C47" s="17"/>
      <c r="D47" s="17"/>
      <c r="E47" s="17"/>
    </row>
    <row r="48" spans="1:12" x14ac:dyDescent="0.25">
      <c r="A48" s="18" t="s">
        <v>91</v>
      </c>
      <c r="B48" s="17"/>
      <c r="C48" s="17"/>
      <c r="D48" s="17"/>
      <c r="E48" s="17"/>
    </row>
    <row r="49" spans="1:12" x14ac:dyDescent="0.25">
      <c r="A49" s="18" t="s">
        <v>86</v>
      </c>
      <c r="B49" s="17"/>
      <c r="C49" s="17"/>
      <c r="D49" s="17"/>
      <c r="E49" s="17"/>
    </row>
    <row r="50" spans="1:12" x14ac:dyDescent="0.25">
      <c r="A50" s="17" t="s">
        <v>93</v>
      </c>
      <c r="B50" s="17"/>
      <c r="C50" s="17"/>
      <c r="D50" s="17"/>
      <c r="E50" s="17"/>
    </row>
    <row r="51" spans="1:12" x14ac:dyDescent="0.25">
      <c r="A51" s="15" t="s">
        <v>94</v>
      </c>
    </row>
    <row r="52" spans="1:12" x14ac:dyDescent="0.25">
      <c r="A52" s="23"/>
      <c r="B52" s="24"/>
      <c r="C52" s="24"/>
      <c r="D52" s="24"/>
      <c r="E52" s="24"/>
    </row>
    <row r="53" spans="1:12" x14ac:dyDescent="0.25">
      <c r="A53" s="24"/>
      <c r="B53" s="24"/>
      <c r="C53" s="24"/>
      <c r="D53" s="24"/>
      <c r="E53" s="24"/>
    </row>
    <row r="54" spans="1:12" x14ac:dyDescent="0.25">
      <c r="A54" s="23"/>
      <c r="B54" s="24"/>
      <c r="C54" s="24"/>
      <c r="D54" s="24"/>
      <c r="E54" s="24"/>
    </row>
    <row r="55" spans="1:12" x14ac:dyDescent="0.25">
      <c r="A55" s="24"/>
      <c r="B55" s="24"/>
      <c r="C55" s="24"/>
      <c r="D55" s="24"/>
      <c r="E55" s="24"/>
    </row>
    <row r="56" spans="1:12" x14ac:dyDescent="0.25">
      <c r="A56" s="24"/>
      <c r="B56" s="24"/>
      <c r="C56" s="24"/>
      <c r="D56" s="24"/>
      <c r="E56" s="24"/>
    </row>
    <row r="57" spans="1:12" x14ac:dyDescent="0.25">
      <c r="A57" s="24"/>
      <c r="B57" s="24"/>
      <c r="C57" s="24"/>
      <c r="D57" s="24"/>
      <c r="E57" s="24"/>
    </row>
    <row r="58" spans="1:12" x14ac:dyDescent="0.25">
      <c r="A58" s="214" t="s">
        <v>87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</row>
    <row r="59" spans="1:12" x14ac:dyDescent="0.25">
      <c r="A59" s="214" t="s">
        <v>88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</row>
    <row r="60" spans="1:12" ht="15.75" thickBot="1" x14ac:dyDescent="0.3">
      <c r="A60" s="316" t="s">
        <v>89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</row>
    <row r="61" spans="1:12" ht="15.75" thickBot="1" x14ac:dyDescent="0.3">
      <c r="A61" s="317" t="s">
        <v>90</v>
      </c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9"/>
    </row>
    <row r="62" spans="1:12" x14ac:dyDescent="0.25">
      <c r="A62" s="24"/>
      <c r="B62" s="24"/>
      <c r="C62" s="24"/>
      <c r="D62" s="24"/>
      <c r="E62" s="24"/>
    </row>
    <row r="63" spans="1:12" x14ac:dyDescent="0.25">
      <c r="A63" s="24"/>
      <c r="B63" s="24"/>
      <c r="C63" s="24"/>
      <c r="D63" s="24"/>
      <c r="E63" s="24"/>
    </row>
    <row r="64" spans="1:12" x14ac:dyDescent="0.25">
      <c r="A64" s="214"/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</row>
    <row r="65" spans="1:12" x14ac:dyDescent="0.25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</row>
    <row r="66" spans="1:12" x14ac:dyDescent="0.25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</row>
    <row r="67" spans="1:12" x14ac:dyDescent="0.25">
      <c r="A67" s="335"/>
      <c r="B67" s="335"/>
      <c r="C67" s="335"/>
      <c r="D67" s="335"/>
      <c r="E67" s="335"/>
      <c r="F67" s="335"/>
      <c r="G67" s="335"/>
      <c r="H67" s="335"/>
      <c r="I67" s="335"/>
      <c r="J67" s="335"/>
      <c r="K67" s="335"/>
      <c r="L67" s="335"/>
    </row>
    <row r="71" spans="1:12" x14ac:dyDescent="0.25">
      <c r="A71" s="23"/>
      <c r="B71" s="24"/>
      <c r="C71" s="24"/>
      <c r="D71" s="24"/>
      <c r="E71" s="24"/>
    </row>
    <row r="72" spans="1:12" x14ac:dyDescent="0.25">
      <c r="A72" s="24"/>
      <c r="B72" s="24"/>
      <c r="C72" s="24"/>
      <c r="D72" s="24"/>
      <c r="E72" s="24"/>
    </row>
    <row r="73" spans="1:12" x14ac:dyDescent="0.25">
      <c r="A73" s="24"/>
      <c r="B73" s="24"/>
      <c r="C73" s="24"/>
      <c r="D73" s="24"/>
      <c r="E73" s="24"/>
    </row>
    <row r="74" spans="1:12" x14ac:dyDescent="0.25">
      <c r="A74" s="24"/>
      <c r="B74" s="24"/>
      <c r="C74" s="24"/>
      <c r="D74" s="24"/>
      <c r="E74" s="24"/>
    </row>
    <row r="75" spans="1:12" x14ac:dyDescent="0.25">
      <c r="A75" s="214"/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</row>
    <row r="76" spans="1:12" x14ac:dyDescent="0.25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</row>
    <row r="77" spans="1:12" x14ac:dyDescent="0.25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</row>
    <row r="78" spans="1:12" x14ac:dyDescent="0.25">
      <c r="A78" s="335"/>
      <c r="B78" s="335"/>
      <c r="C78" s="335"/>
      <c r="D78" s="335"/>
      <c r="E78" s="335"/>
      <c r="F78" s="335"/>
      <c r="G78" s="335"/>
      <c r="H78" s="335"/>
      <c r="I78" s="335"/>
      <c r="J78" s="335"/>
      <c r="K78" s="335"/>
      <c r="L78" s="335"/>
    </row>
  </sheetData>
  <mergeCells count="89">
    <mergeCell ref="C14:E14"/>
    <mergeCell ref="C33:E33"/>
    <mergeCell ref="K29:L29"/>
    <mergeCell ref="K30:L30"/>
    <mergeCell ref="K31:L31"/>
    <mergeCell ref="K32:L32"/>
    <mergeCell ref="K33:L33"/>
    <mergeCell ref="C29:E29"/>
    <mergeCell ref="C30:E30"/>
    <mergeCell ref="C31:E31"/>
    <mergeCell ref="C32:E32"/>
    <mergeCell ref="K14:L14"/>
    <mergeCell ref="K15:L15"/>
    <mergeCell ref="K16:L16"/>
    <mergeCell ref="K17:L17"/>
    <mergeCell ref="K18:L18"/>
    <mergeCell ref="A12:L12"/>
    <mergeCell ref="A14:B14"/>
    <mergeCell ref="C25:E25"/>
    <mergeCell ref="A13:L13"/>
    <mergeCell ref="C26:E26"/>
    <mergeCell ref="A24:B24"/>
    <mergeCell ref="A25:B25"/>
    <mergeCell ref="A26:B26"/>
    <mergeCell ref="C21:E21"/>
    <mergeCell ref="K21:L21"/>
    <mergeCell ref="K22:L22"/>
    <mergeCell ref="K23:L23"/>
    <mergeCell ref="K24:L24"/>
    <mergeCell ref="A15:B15"/>
    <mergeCell ref="A16:B16"/>
    <mergeCell ref="A17:B17"/>
    <mergeCell ref="A2:L2"/>
    <mergeCell ref="A3:L3"/>
    <mergeCell ref="A9:B9"/>
    <mergeCell ref="C9:E9"/>
    <mergeCell ref="G9:G10"/>
    <mergeCell ref="K9:L9"/>
    <mergeCell ref="A10:B11"/>
    <mergeCell ref="C10:E10"/>
    <mergeCell ref="K10:L10"/>
    <mergeCell ref="C11:E11"/>
    <mergeCell ref="K11:L11"/>
    <mergeCell ref="A19:B19"/>
    <mergeCell ref="A20:B20"/>
    <mergeCell ref="A21:B21"/>
    <mergeCell ref="K19:L19"/>
    <mergeCell ref="K20:L20"/>
    <mergeCell ref="C19:E19"/>
    <mergeCell ref="C20:E20"/>
    <mergeCell ref="A18:B18"/>
    <mergeCell ref="C15:E15"/>
    <mergeCell ref="C16:E16"/>
    <mergeCell ref="C17:E17"/>
    <mergeCell ref="C18:E18"/>
    <mergeCell ref="A30:B30"/>
    <mergeCell ref="A31:B31"/>
    <mergeCell ref="A32:B32"/>
    <mergeCell ref="K28:L28"/>
    <mergeCell ref="K25:L25"/>
    <mergeCell ref="K26:L26"/>
    <mergeCell ref="K27:L27"/>
    <mergeCell ref="C27:E27"/>
    <mergeCell ref="A59:L59"/>
    <mergeCell ref="A1:J1"/>
    <mergeCell ref="K1:L1"/>
    <mergeCell ref="K34:L34"/>
    <mergeCell ref="A34:B34"/>
    <mergeCell ref="A22:B22"/>
    <mergeCell ref="A23:B23"/>
    <mergeCell ref="C22:E22"/>
    <mergeCell ref="A58:L58"/>
    <mergeCell ref="A27:B27"/>
    <mergeCell ref="A28:B28"/>
    <mergeCell ref="C28:E28"/>
    <mergeCell ref="C24:E24"/>
    <mergeCell ref="A33:B33"/>
    <mergeCell ref="C23:E23"/>
    <mergeCell ref="A29:B29"/>
    <mergeCell ref="A78:L78"/>
    <mergeCell ref="A60:L60"/>
    <mergeCell ref="A61:L61"/>
    <mergeCell ref="A64:L64"/>
    <mergeCell ref="A65:L65"/>
    <mergeCell ref="A66:L66"/>
    <mergeCell ref="A67:L67"/>
    <mergeCell ref="A75:L75"/>
    <mergeCell ref="A76:L76"/>
    <mergeCell ref="A77:L77"/>
  </mergeCells>
  <pageMargins left="0.7" right="0.7" top="0.75" bottom="0.75" header="0.3" footer="0.3"/>
  <pageSetup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P79"/>
  <sheetViews>
    <sheetView zoomScaleNormal="100" workbookViewId="0">
      <pane ySplit="11" topLeftCell="A12" activePane="bottomLeft" state="frozen"/>
      <selection pane="bottomLeft" activeCell="A12" sqref="A12:L12"/>
    </sheetView>
  </sheetViews>
  <sheetFormatPr defaultColWidth="9.140625" defaultRowHeight="15" x14ac:dyDescent="0.25"/>
  <cols>
    <col min="1" max="5" width="9.140625" style="15"/>
    <col min="6" max="6" width="13.42578125" style="15" bestFit="1" customWidth="1"/>
    <col min="7" max="7" width="11" style="15" bestFit="1" customWidth="1"/>
    <col min="8" max="9" width="11" style="15" hidden="1" customWidth="1"/>
    <col min="10" max="10" width="7.28515625" style="15" bestFit="1" customWidth="1"/>
    <col min="11" max="14" width="9.140625" style="15"/>
    <col min="15" max="15" width="12" style="15" bestFit="1" customWidth="1"/>
    <col min="16" max="16384" width="9.140625" style="15"/>
  </cols>
  <sheetData>
    <row r="1" spans="1:15" ht="18" x14ac:dyDescent="0.25">
      <c r="A1" s="226" t="s">
        <v>602</v>
      </c>
      <c r="B1" s="227"/>
      <c r="C1" s="227"/>
      <c r="D1" s="227"/>
      <c r="E1" s="227"/>
      <c r="F1" s="227"/>
      <c r="G1" s="227"/>
      <c r="H1" s="227"/>
      <c r="I1" s="227"/>
      <c r="J1" s="227"/>
      <c r="K1" s="227" t="s">
        <v>754</v>
      </c>
      <c r="L1" s="228"/>
    </row>
    <row r="2" spans="1:15" ht="15.75" x14ac:dyDescent="0.25">
      <c r="A2" s="391" t="s">
        <v>752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1"/>
    </row>
    <row r="3" spans="1:15" ht="16.5" thickBot="1" x14ac:dyDescent="0.3">
      <c r="A3" s="340" t="str">
        <f>'Standard Line Sets'!A3:L3</f>
        <v>Effective January 17, 2022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3"/>
    </row>
    <row r="4" spans="1:15" x14ac:dyDescent="0.25">
      <c r="A4" s="135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36"/>
    </row>
    <row r="5" spans="1:15" x14ac:dyDescent="0.25">
      <c r="A5" s="137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38"/>
    </row>
    <row r="6" spans="1:15" x14ac:dyDescent="0.25">
      <c r="A6" s="137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38"/>
    </row>
    <row r="7" spans="1:15" x14ac:dyDescent="0.25">
      <c r="A7" s="137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38"/>
    </row>
    <row r="8" spans="1:15" ht="15.75" thickBot="1" x14ac:dyDescent="0.3">
      <c r="A8" s="137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38"/>
    </row>
    <row r="9" spans="1:15" x14ac:dyDescent="0.25">
      <c r="A9" s="249" t="s">
        <v>0</v>
      </c>
      <c r="B9" s="249"/>
      <c r="C9" s="249" t="s">
        <v>1</v>
      </c>
      <c r="D9" s="249"/>
      <c r="E9" s="249"/>
      <c r="F9" s="177" t="s">
        <v>95</v>
      </c>
      <c r="G9" s="249" t="s">
        <v>445</v>
      </c>
      <c r="H9" s="53"/>
      <c r="I9" s="54"/>
      <c r="J9" s="175" t="s">
        <v>2</v>
      </c>
      <c r="K9" s="393"/>
      <c r="L9" s="249"/>
    </row>
    <row r="10" spans="1:15" ht="15.75" thickBot="1" x14ac:dyDescent="0.3">
      <c r="A10" s="342" t="s">
        <v>446</v>
      </c>
      <c r="B10" s="343"/>
      <c r="C10" s="250" t="s">
        <v>447</v>
      </c>
      <c r="D10" s="250"/>
      <c r="E10" s="250"/>
      <c r="F10" s="2" t="s">
        <v>446</v>
      </c>
      <c r="G10" s="303"/>
      <c r="H10" s="184"/>
      <c r="I10" s="185"/>
      <c r="J10" s="186" t="s">
        <v>7</v>
      </c>
      <c r="K10" s="394" t="s">
        <v>3</v>
      </c>
      <c r="L10" s="395"/>
    </row>
    <row r="11" spans="1:15" ht="15.75" thickBot="1" x14ac:dyDescent="0.3">
      <c r="A11" s="344"/>
      <c r="B11" s="345"/>
      <c r="C11" s="303"/>
      <c r="D11" s="303"/>
      <c r="E11" s="303"/>
      <c r="F11" s="176"/>
      <c r="G11" s="59">
        <v>0</v>
      </c>
      <c r="H11" s="55"/>
      <c r="I11" s="56"/>
      <c r="J11" s="178"/>
      <c r="K11" s="350"/>
      <c r="L11" s="248"/>
    </row>
    <row r="12" spans="1:15" x14ac:dyDescent="0.25">
      <c r="A12" s="351" t="s">
        <v>662</v>
      </c>
      <c r="B12" s="417"/>
      <c r="C12" s="417"/>
      <c r="D12" s="417"/>
      <c r="E12" s="417"/>
      <c r="F12" s="417"/>
      <c r="G12" s="417"/>
      <c r="H12" s="417"/>
      <c r="I12" s="417"/>
      <c r="J12" s="417"/>
      <c r="K12" s="417"/>
      <c r="L12" s="353"/>
    </row>
    <row r="13" spans="1:15" ht="15.75" thickBot="1" x14ac:dyDescent="0.3">
      <c r="A13" s="407" t="s">
        <v>601</v>
      </c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408"/>
    </row>
    <row r="14" spans="1:15" x14ac:dyDescent="0.25">
      <c r="A14" s="320" t="s">
        <v>663</v>
      </c>
      <c r="B14" s="418"/>
      <c r="C14" s="419" t="s">
        <v>448</v>
      </c>
      <c r="D14" s="206"/>
      <c r="E14" s="410"/>
      <c r="F14" s="67">
        <f>VLOOKUP(A14,Prices!A:B,2,FALSE)</f>
        <v>114.9</v>
      </c>
      <c r="G14" s="42">
        <f>F14*$I$14</f>
        <v>114.9</v>
      </c>
      <c r="H14" s="121">
        <f>G11</f>
        <v>0</v>
      </c>
      <c r="I14" s="121">
        <f>1-H14</f>
        <v>1</v>
      </c>
      <c r="J14" s="181">
        <v>16</v>
      </c>
      <c r="K14" s="355" t="s">
        <v>675</v>
      </c>
      <c r="L14" s="356"/>
      <c r="O14" s="159"/>
    </row>
    <row r="15" spans="1:15" x14ac:dyDescent="0.25">
      <c r="A15" s="411" t="s">
        <v>664</v>
      </c>
      <c r="B15" s="416"/>
      <c r="C15" s="380" t="s">
        <v>452</v>
      </c>
      <c r="D15" s="381"/>
      <c r="E15" s="382"/>
      <c r="F15" s="66">
        <f>VLOOKUP(A15,Prices!A:B,2,FALSE)</f>
        <v>376.84999999999997</v>
      </c>
      <c r="G15" s="29">
        <f t="shared" ref="G15:G25" si="0">F15*$I$14</f>
        <v>376.84999999999997</v>
      </c>
      <c r="H15" s="144"/>
      <c r="I15" s="144"/>
      <c r="J15" s="182">
        <v>5</v>
      </c>
      <c r="K15" s="324" t="s">
        <v>676</v>
      </c>
      <c r="L15" s="358"/>
      <c r="O15" s="159"/>
    </row>
    <row r="16" spans="1:15" x14ac:dyDescent="0.25">
      <c r="A16" s="269" t="s">
        <v>665</v>
      </c>
      <c r="B16" s="384"/>
      <c r="C16" s="273" t="s">
        <v>449</v>
      </c>
      <c r="D16" s="274"/>
      <c r="E16" s="275"/>
      <c r="F16" s="65">
        <f>VLOOKUP(A16,Prices!A:B,2,FALSE)</f>
        <v>170.32</v>
      </c>
      <c r="G16" s="8">
        <f t="shared" si="0"/>
        <v>170.32</v>
      </c>
      <c r="H16" s="63"/>
      <c r="I16" s="63"/>
      <c r="J16" s="180">
        <v>13</v>
      </c>
      <c r="K16" s="326" t="s">
        <v>677</v>
      </c>
      <c r="L16" s="364"/>
      <c r="O16" s="159"/>
    </row>
    <row r="17" spans="1:16" x14ac:dyDescent="0.25">
      <c r="A17" s="411" t="s">
        <v>666</v>
      </c>
      <c r="B17" s="416"/>
      <c r="C17" s="380" t="s">
        <v>453</v>
      </c>
      <c r="D17" s="381"/>
      <c r="E17" s="382"/>
      <c r="F17" s="66">
        <f>VLOOKUP(A17,Prices!A:B,2,FALSE)</f>
        <v>558.63</v>
      </c>
      <c r="G17" s="29">
        <f t="shared" si="0"/>
        <v>558.63</v>
      </c>
      <c r="H17" s="144"/>
      <c r="I17" s="144"/>
      <c r="J17" s="168">
        <v>5</v>
      </c>
      <c r="K17" s="324" t="s">
        <v>678</v>
      </c>
      <c r="L17" s="358"/>
      <c r="O17" s="159"/>
    </row>
    <row r="18" spans="1:16" x14ac:dyDescent="0.25">
      <c r="A18" s="269" t="s">
        <v>667</v>
      </c>
      <c r="B18" s="384"/>
      <c r="C18" s="273" t="s">
        <v>450</v>
      </c>
      <c r="D18" s="274"/>
      <c r="E18" s="275"/>
      <c r="F18" s="7">
        <f>VLOOKUP(A18,Prices!A:B,2,FALSE)</f>
        <v>216.81</v>
      </c>
      <c r="G18" s="8">
        <f t="shared" si="0"/>
        <v>216.81</v>
      </c>
      <c r="H18" s="63"/>
      <c r="I18" s="63"/>
      <c r="J18" s="180">
        <v>11</v>
      </c>
      <c r="K18" s="326" t="s">
        <v>679</v>
      </c>
      <c r="L18" s="327"/>
      <c r="O18" s="159"/>
    </row>
    <row r="19" spans="1:16" x14ac:dyDescent="0.25">
      <c r="A19" s="411" t="s">
        <v>668</v>
      </c>
      <c r="B19" s="416"/>
      <c r="C19" s="380" t="s">
        <v>454</v>
      </c>
      <c r="D19" s="381"/>
      <c r="E19" s="382"/>
      <c r="F19" s="11">
        <f>VLOOKUP(A19,Prices!A:B,2,FALSE)</f>
        <v>711.11</v>
      </c>
      <c r="G19" s="29">
        <f t="shared" si="0"/>
        <v>711.11</v>
      </c>
      <c r="H19" s="144"/>
      <c r="I19" s="144"/>
      <c r="J19" s="168">
        <v>4</v>
      </c>
      <c r="K19" s="324" t="s">
        <v>680</v>
      </c>
      <c r="L19" s="325"/>
      <c r="O19" s="159"/>
    </row>
    <row r="20" spans="1:16" x14ac:dyDescent="0.25">
      <c r="A20" s="269" t="s">
        <v>669</v>
      </c>
      <c r="B20" s="384"/>
      <c r="C20" s="273" t="s">
        <v>451</v>
      </c>
      <c r="D20" s="274"/>
      <c r="E20" s="275"/>
      <c r="F20" s="7">
        <f>VLOOKUP(A20,Prices!A:B,2,FALSE)</f>
        <v>263.52</v>
      </c>
      <c r="G20" s="8">
        <f t="shared" si="0"/>
        <v>263.52</v>
      </c>
      <c r="H20" s="63"/>
      <c r="I20" s="63"/>
      <c r="J20" s="180">
        <v>10</v>
      </c>
      <c r="K20" s="326" t="s">
        <v>681</v>
      </c>
      <c r="L20" s="327"/>
      <c r="N20" s="159"/>
      <c r="O20" s="159"/>
    </row>
    <row r="21" spans="1:16" x14ac:dyDescent="0.25">
      <c r="A21" s="265" t="s">
        <v>670</v>
      </c>
      <c r="B21" s="385"/>
      <c r="C21" s="271" t="s">
        <v>455</v>
      </c>
      <c r="D21" s="414"/>
      <c r="E21" s="272"/>
      <c r="F21" s="10">
        <f>VLOOKUP(A21,Prices!A:B,2,FALSE)</f>
        <v>864.34</v>
      </c>
      <c r="G21" s="5">
        <f t="shared" si="0"/>
        <v>864.34</v>
      </c>
      <c r="H21" s="187"/>
      <c r="I21" s="187"/>
      <c r="J21" s="169">
        <v>3</v>
      </c>
      <c r="K21" s="415" t="s">
        <v>682</v>
      </c>
      <c r="L21" s="323"/>
      <c r="N21" s="159"/>
      <c r="O21" s="159"/>
    </row>
    <row r="22" spans="1:16" x14ac:dyDescent="0.25">
      <c r="A22" s="269" t="s">
        <v>671</v>
      </c>
      <c r="B22" s="270"/>
      <c r="C22" s="273" t="s">
        <v>456</v>
      </c>
      <c r="D22" s="274"/>
      <c r="E22" s="275"/>
      <c r="F22" s="122">
        <f>VLOOKUP(A22,Prices!A:B,2,FALSE)</f>
        <v>311.17</v>
      </c>
      <c r="G22" s="8">
        <f t="shared" si="0"/>
        <v>311.17</v>
      </c>
      <c r="H22" s="63"/>
      <c r="I22" s="63"/>
      <c r="J22" s="170">
        <v>16</v>
      </c>
      <c r="K22" s="413" t="s">
        <v>683</v>
      </c>
      <c r="L22" s="390"/>
      <c r="O22" s="159"/>
    </row>
    <row r="23" spans="1:16" x14ac:dyDescent="0.25">
      <c r="A23" s="411" t="s">
        <v>672</v>
      </c>
      <c r="B23" s="412"/>
      <c r="C23" s="380" t="s">
        <v>599</v>
      </c>
      <c r="D23" s="381"/>
      <c r="E23" s="382"/>
      <c r="F23" s="124">
        <f>VLOOKUP(A23,Prices!A:B,2,FALSE)</f>
        <v>510.32</v>
      </c>
      <c r="G23" s="29">
        <f t="shared" si="0"/>
        <v>510.32</v>
      </c>
      <c r="H23" s="64"/>
      <c r="I23" s="64"/>
      <c r="J23" s="168">
        <v>12</v>
      </c>
      <c r="K23" s="386" t="s">
        <v>684</v>
      </c>
      <c r="L23" s="387"/>
      <c r="O23" s="159"/>
    </row>
    <row r="24" spans="1:16" x14ac:dyDescent="0.25">
      <c r="A24" s="269" t="s">
        <v>673</v>
      </c>
      <c r="B24" s="270"/>
      <c r="C24" s="273" t="s">
        <v>457</v>
      </c>
      <c r="D24" s="274"/>
      <c r="E24" s="275"/>
      <c r="F24" s="122">
        <f>VLOOKUP(A24,Prices!A:B,2,FALSE)</f>
        <v>499.7</v>
      </c>
      <c r="G24" s="8">
        <f t="shared" si="0"/>
        <v>499.7</v>
      </c>
      <c r="H24" s="63"/>
      <c r="I24" s="63"/>
      <c r="J24" s="170">
        <v>14</v>
      </c>
      <c r="K24" s="413" t="s">
        <v>685</v>
      </c>
      <c r="L24" s="390"/>
      <c r="O24" s="159"/>
    </row>
    <row r="25" spans="1:16" ht="15.75" thickBot="1" x14ac:dyDescent="0.3">
      <c r="A25" s="267" t="s">
        <v>674</v>
      </c>
      <c r="B25" s="268"/>
      <c r="C25" s="399" t="s">
        <v>600</v>
      </c>
      <c r="D25" s="306"/>
      <c r="E25" s="400"/>
      <c r="F25" s="125">
        <f>VLOOKUP(A25,Prices!A:B,2,FALSE)</f>
        <v>819.5</v>
      </c>
      <c r="G25" s="12">
        <f t="shared" si="0"/>
        <v>819.5</v>
      </c>
      <c r="H25" s="123"/>
      <c r="I25" s="123"/>
      <c r="J25" s="171">
        <v>9</v>
      </c>
      <c r="K25" s="401" t="s">
        <v>686</v>
      </c>
      <c r="L25" s="308"/>
      <c r="O25" s="159"/>
      <c r="P25" s="174"/>
    </row>
    <row r="26" spans="1:16" x14ac:dyDescent="0.25">
      <c r="A26" s="365" t="s">
        <v>662</v>
      </c>
      <c r="B26" s="366"/>
      <c r="C26" s="366"/>
      <c r="D26" s="366"/>
      <c r="E26" s="366"/>
      <c r="F26" s="366"/>
      <c r="G26" s="366"/>
      <c r="H26" s="366"/>
      <c r="I26" s="366"/>
      <c r="J26" s="366"/>
      <c r="K26" s="366"/>
      <c r="L26" s="367"/>
      <c r="O26" s="159"/>
      <c r="P26" s="174"/>
    </row>
    <row r="27" spans="1:16" ht="15.75" thickBot="1" x14ac:dyDescent="0.3">
      <c r="A27" s="407" t="s">
        <v>753</v>
      </c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408"/>
      <c r="O27" s="159"/>
      <c r="P27" s="174"/>
    </row>
    <row r="28" spans="1:16" x14ac:dyDescent="0.25">
      <c r="A28" s="320" t="s">
        <v>731</v>
      </c>
      <c r="B28" s="409"/>
      <c r="C28" s="206" t="s">
        <v>725</v>
      </c>
      <c r="D28" s="206"/>
      <c r="E28" s="410"/>
      <c r="F28" s="67">
        <f>VLOOKUP(A28,Prices!A:B,2,FALSE)</f>
        <v>147.07</v>
      </c>
      <c r="G28" s="42">
        <f>F28*$I$14</f>
        <v>147.07</v>
      </c>
      <c r="H28" s="121">
        <f>G25</f>
        <v>819.5</v>
      </c>
      <c r="I28" s="121">
        <f>1-H28</f>
        <v>-818.5</v>
      </c>
      <c r="J28" s="191">
        <v>28</v>
      </c>
      <c r="K28" s="355" t="s">
        <v>719</v>
      </c>
      <c r="L28" s="356"/>
      <c r="O28" s="159"/>
      <c r="P28" s="174"/>
    </row>
    <row r="29" spans="1:16" x14ac:dyDescent="0.25">
      <c r="A29" s="269" t="s">
        <v>733</v>
      </c>
      <c r="B29" s="270"/>
      <c r="C29" s="274" t="s">
        <v>726</v>
      </c>
      <c r="D29" s="274"/>
      <c r="E29" s="275"/>
      <c r="F29" s="65">
        <f>VLOOKUP(A29,Prices!A:B,2,FALSE)</f>
        <v>218</v>
      </c>
      <c r="G29" s="8">
        <f t="shared" ref="G29:G33" si="1">F29*$I$14</f>
        <v>218</v>
      </c>
      <c r="H29" s="63"/>
      <c r="I29" s="63"/>
      <c r="J29" s="190">
        <v>18</v>
      </c>
      <c r="K29" s="326" t="s">
        <v>720</v>
      </c>
      <c r="L29" s="327"/>
      <c r="O29" s="159"/>
      <c r="P29" s="174"/>
    </row>
    <row r="30" spans="1:16" x14ac:dyDescent="0.25">
      <c r="A30" s="269" t="s">
        <v>735</v>
      </c>
      <c r="B30" s="270"/>
      <c r="C30" s="274" t="s">
        <v>730</v>
      </c>
      <c r="D30" s="274"/>
      <c r="E30" s="275"/>
      <c r="F30" s="7">
        <f>VLOOKUP(A30,Prices!A:B,2,FALSE)</f>
        <v>277.51</v>
      </c>
      <c r="G30" s="8">
        <f t="shared" si="1"/>
        <v>277.51</v>
      </c>
      <c r="H30" s="63"/>
      <c r="I30" s="63"/>
      <c r="J30" s="190">
        <v>14</v>
      </c>
      <c r="K30" s="326" t="s">
        <v>721</v>
      </c>
      <c r="L30" s="327"/>
      <c r="O30" s="159"/>
      <c r="P30" s="174"/>
    </row>
    <row r="31" spans="1:16" x14ac:dyDescent="0.25">
      <c r="A31" s="269" t="s">
        <v>737</v>
      </c>
      <c r="B31" s="270"/>
      <c r="C31" s="274" t="s">
        <v>727</v>
      </c>
      <c r="D31" s="274"/>
      <c r="E31" s="275"/>
      <c r="F31" s="7">
        <f>VLOOKUP(A31,Prices!A:B,2,FALSE)</f>
        <v>337.3</v>
      </c>
      <c r="G31" s="8">
        <f t="shared" si="1"/>
        <v>337.3</v>
      </c>
      <c r="H31" s="63"/>
      <c r="I31" s="63"/>
      <c r="J31" s="190">
        <v>8</v>
      </c>
      <c r="K31" s="326" t="s">
        <v>722</v>
      </c>
      <c r="L31" s="327"/>
      <c r="O31" s="159"/>
      <c r="P31" s="174"/>
    </row>
    <row r="32" spans="1:16" x14ac:dyDescent="0.25">
      <c r="A32" s="269" t="s">
        <v>739</v>
      </c>
      <c r="B32" s="270"/>
      <c r="C32" s="274" t="s">
        <v>728</v>
      </c>
      <c r="D32" s="274"/>
      <c r="E32" s="275"/>
      <c r="F32" s="122">
        <f>VLOOKUP(A32,Prices!A:B,2,FALSE)</f>
        <v>398.3</v>
      </c>
      <c r="G32" s="8">
        <f t="shared" si="1"/>
        <v>398.3</v>
      </c>
      <c r="H32" s="63"/>
      <c r="I32" s="63"/>
      <c r="J32" s="189">
        <v>11</v>
      </c>
      <c r="K32" s="326" t="s">
        <v>723</v>
      </c>
      <c r="L32" s="327"/>
      <c r="O32" s="159"/>
      <c r="P32" s="174"/>
    </row>
    <row r="33" spans="1:16" ht="15.75" thickBot="1" x14ac:dyDescent="0.3">
      <c r="A33" s="402" t="s">
        <v>740</v>
      </c>
      <c r="B33" s="403"/>
      <c r="C33" s="404" t="s">
        <v>729</v>
      </c>
      <c r="D33" s="404"/>
      <c r="E33" s="404"/>
      <c r="F33" s="192">
        <f>VLOOKUP(A33,Prices!A:B,2,FALSE)</f>
        <v>639.61</v>
      </c>
      <c r="G33" s="193">
        <f t="shared" si="1"/>
        <v>639.61</v>
      </c>
      <c r="H33" s="194"/>
      <c r="I33" s="194"/>
      <c r="J33" s="195">
        <v>9</v>
      </c>
      <c r="K33" s="405" t="s">
        <v>724</v>
      </c>
      <c r="L33" s="406"/>
      <c r="O33" s="159"/>
      <c r="P33" s="174"/>
    </row>
    <row r="34" spans="1:16" x14ac:dyDescent="0.25">
      <c r="A34" s="188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</row>
    <row r="35" spans="1:16" x14ac:dyDescent="0.25">
      <c r="A35" s="71" t="s">
        <v>78</v>
      </c>
      <c r="B35" s="72"/>
      <c r="C35" s="73"/>
    </row>
    <row r="36" spans="1:16" x14ac:dyDescent="0.25">
      <c r="A36" s="16"/>
    </row>
    <row r="37" spans="1:16" x14ac:dyDescent="0.25">
      <c r="A37" s="17" t="s">
        <v>79</v>
      </c>
      <c r="B37" s="17"/>
      <c r="C37" s="17"/>
      <c r="D37" s="17"/>
      <c r="E37" s="17"/>
    </row>
    <row r="38" spans="1:16" x14ac:dyDescent="0.25">
      <c r="A38" s="18" t="s">
        <v>80</v>
      </c>
      <c r="B38" s="17"/>
      <c r="C38" s="17"/>
      <c r="D38" s="17"/>
      <c r="E38" s="17"/>
    </row>
    <row r="39" spans="1:16" x14ac:dyDescent="0.25">
      <c r="A39" s="17" t="s">
        <v>81</v>
      </c>
      <c r="B39" s="17"/>
      <c r="C39" s="17"/>
      <c r="D39" s="17"/>
      <c r="E39" s="17"/>
    </row>
    <row r="40" spans="1:16" x14ac:dyDescent="0.25">
      <c r="A40" s="17" t="s">
        <v>82</v>
      </c>
      <c r="B40" s="17"/>
      <c r="C40" s="17"/>
      <c r="D40" s="17"/>
      <c r="E40" s="17"/>
    </row>
    <row r="41" spans="1:16" x14ac:dyDescent="0.25">
      <c r="A41" s="17" t="s">
        <v>83</v>
      </c>
      <c r="B41" s="17"/>
      <c r="C41" s="17"/>
      <c r="D41" s="17"/>
      <c r="E41" s="17"/>
    </row>
    <row r="42" spans="1:16" x14ac:dyDescent="0.25">
      <c r="A42" s="17" t="s">
        <v>716</v>
      </c>
      <c r="B42" s="17"/>
      <c r="C42" s="17"/>
      <c r="D42" s="17"/>
      <c r="E42" s="17"/>
    </row>
    <row r="43" spans="1:16" x14ac:dyDescent="0.25">
      <c r="A43" s="17" t="s">
        <v>717</v>
      </c>
      <c r="B43" s="17"/>
      <c r="C43" s="17"/>
      <c r="D43" s="17"/>
      <c r="E43" s="17"/>
    </row>
    <row r="44" spans="1:16" x14ac:dyDescent="0.25">
      <c r="A44" s="17"/>
      <c r="B44" s="17"/>
      <c r="C44" s="17"/>
      <c r="D44" s="17"/>
      <c r="E44" s="17"/>
    </row>
    <row r="45" spans="1:16" x14ac:dyDescent="0.25">
      <c r="A45" s="19" t="s">
        <v>84</v>
      </c>
      <c r="B45" s="20"/>
      <c r="C45" s="17"/>
      <c r="D45" s="17"/>
      <c r="E45" s="17"/>
    </row>
    <row r="46" spans="1:16" x14ac:dyDescent="0.25">
      <c r="A46" s="21"/>
      <c r="B46" s="17"/>
      <c r="C46" s="17"/>
      <c r="D46" s="17"/>
      <c r="E46" s="17"/>
    </row>
    <row r="47" spans="1:16" x14ac:dyDescent="0.25">
      <c r="A47" s="17" t="s">
        <v>85</v>
      </c>
      <c r="B47" s="17"/>
      <c r="C47" s="17"/>
      <c r="D47" s="17"/>
      <c r="E47" s="17"/>
    </row>
    <row r="48" spans="1:16" x14ac:dyDescent="0.25">
      <c r="A48" s="18" t="s">
        <v>92</v>
      </c>
      <c r="B48" s="17"/>
      <c r="C48" s="17"/>
      <c r="D48" s="17"/>
      <c r="E48" s="17"/>
    </row>
    <row r="49" spans="1:12" x14ac:dyDescent="0.25">
      <c r="A49" s="18" t="s">
        <v>91</v>
      </c>
      <c r="B49" s="17"/>
      <c r="C49" s="17"/>
      <c r="D49" s="17"/>
      <c r="E49" s="17"/>
    </row>
    <row r="50" spans="1:12" x14ac:dyDescent="0.25">
      <c r="A50" s="18" t="s">
        <v>86</v>
      </c>
      <c r="B50" s="17"/>
      <c r="C50" s="17"/>
      <c r="D50" s="17"/>
      <c r="E50" s="17"/>
    </row>
    <row r="51" spans="1:12" x14ac:dyDescent="0.25">
      <c r="A51" s="17" t="s">
        <v>93</v>
      </c>
      <c r="B51" s="17"/>
      <c r="C51" s="17"/>
      <c r="D51" s="17"/>
      <c r="E51" s="17"/>
    </row>
    <row r="52" spans="1:12" x14ac:dyDescent="0.25">
      <c r="A52" s="15" t="s">
        <v>94</v>
      </c>
    </row>
    <row r="53" spans="1:12" x14ac:dyDescent="0.25">
      <c r="A53" s="23"/>
      <c r="B53" s="24"/>
      <c r="C53" s="24"/>
      <c r="D53" s="24"/>
      <c r="E53" s="24"/>
    </row>
    <row r="54" spans="1:12" x14ac:dyDescent="0.25">
      <c r="A54" s="24"/>
      <c r="B54" s="24"/>
      <c r="C54" s="24"/>
      <c r="D54" s="24"/>
      <c r="E54" s="24"/>
    </row>
    <row r="55" spans="1:12" x14ac:dyDescent="0.25">
      <c r="A55" s="23"/>
      <c r="B55" s="24"/>
      <c r="C55" s="24"/>
      <c r="D55" s="24"/>
      <c r="E55" s="24"/>
    </row>
    <row r="56" spans="1:12" x14ac:dyDescent="0.25">
      <c r="A56" s="24"/>
      <c r="B56" s="24"/>
      <c r="C56" s="24"/>
      <c r="D56" s="24"/>
      <c r="E56" s="24"/>
    </row>
    <row r="57" spans="1:12" x14ac:dyDescent="0.25">
      <c r="A57" s="24"/>
      <c r="B57" s="24"/>
      <c r="C57" s="24"/>
      <c r="D57" s="24"/>
      <c r="E57" s="24"/>
    </row>
    <row r="58" spans="1:12" x14ac:dyDescent="0.25">
      <c r="A58" s="24"/>
      <c r="B58" s="24"/>
      <c r="C58" s="24"/>
      <c r="D58" s="24"/>
      <c r="E58" s="24"/>
    </row>
    <row r="59" spans="1:12" x14ac:dyDescent="0.25">
      <c r="A59" s="214" t="s">
        <v>87</v>
      </c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</row>
    <row r="60" spans="1:12" x14ac:dyDescent="0.25">
      <c r="A60" s="214" t="s">
        <v>88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</row>
    <row r="61" spans="1:12" ht="15.75" thickBot="1" x14ac:dyDescent="0.3">
      <c r="A61" s="316" t="s">
        <v>89</v>
      </c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</row>
    <row r="62" spans="1:12" ht="15.75" thickBot="1" x14ac:dyDescent="0.3">
      <c r="A62" s="317" t="s">
        <v>90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9"/>
    </row>
    <row r="63" spans="1:12" x14ac:dyDescent="0.25">
      <c r="A63" s="24"/>
      <c r="B63" s="24"/>
      <c r="C63" s="24"/>
      <c r="D63" s="24"/>
      <c r="E63" s="24"/>
    </row>
    <row r="64" spans="1:12" x14ac:dyDescent="0.25">
      <c r="A64" s="24"/>
      <c r="B64" s="24"/>
      <c r="C64" s="24"/>
      <c r="D64" s="24"/>
      <c r="E64" s="24"/>
    </row>
    <row r="65" spans="1:12" x14ac:dyDescent="0.25">
      <c r="A65" s="214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</row>
    <row r="66" spans="1:12" x14ac:dyDescent="0.25">
      <c r="A66" s="214"/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</row>
    <row r="67" spans="1:12" x14ac:dyDescent="0.25">
      <c r="A67" s="214"/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</row>
    <row r="68" spans="1:12" x14ac:dyDescent="0.25">
      <c r="A68" s="335"/>
      <c r="B68" s="335"/>
      <c r="C68" s="335"/>
      <c r="D68" s="335"/>
      <c r="E68" s="335"/>
      <c r="F68" s="335"/>
      <c r="G68" s="335"/>
      <c r="H68" s="335"/>
      <c r="I68" s="335"/>
      <c r="J68" s="335"/>
      <c r="K68" s="335"/>
      <c r="L68" s="335"/>
    </row>
    <row r="72" spans="1:12" x14ac:dyDescent="0.25">
      <c r="A72" s="23"/>
      <c r="B72" s="24"/>
      <c r="C72" s="24"/>
      <c r="D72" s="24"/>
      <c r="E72" s="24"/>
    </row>
    <row r="73" spans="1:12" x14ac:dyDescent="0.25">
      <c r="A73" s="24"/>
      <c r="B73" s="24"/>
      <c r="C73" s="24"/>
      <c r="D73" s="24"/>
      <c r="E73" s="24"/>
    </row>
    <row r="74" spans="1:12" x14ac:dyDescent="0.25">
      <c r="A74" s="24"/>
      <c r="B74" s="24"/>
      <c r="C74" s="24"/>
      <c r="D74" s="24"/>
      <c r="E74" s="24"/>
    </row>
    <row r="75" spans="1:12" x14ac:dyDescent="0.25">
      <c r="A75" s="24"/>
      <c r="B75" s="24"/>
      <c r="C75" s="24"/>
      <c r="D75" s="24"/>
      <c r="E75" s="24"/>
    </row>
    <row r="76" spans="1:12" x14ac:dyDescent="0.25">
      <c r="A76" s="214"/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</row>
    <row r="77" spans="1:12" x14ac:dyDescent="0.25">
      <c r="A77" s="214"/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</row>
    <row r="78" spans="1:12" x14ac:dyDescent="0.25">
      <c r="A78" s="214"/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</row>
    <row r="79" spans="1:12" x14ac:dyDescent="0.25">
      <c r="A79" s="335"/>
      <c r="B79" s="335"/>
      <c r="C79" s="335"/>
      <c r="D79" s="335"/>
      <c r="E79" s="335"/>
      <c r="F79" s="335"/>
      <c r="G79" s="335"/>
      <c r="H79" s="335"/>
      <c r="I79" s="335"/>
      <c r="J79" s="335"/>
      <c r="K79" s="335"/>
      <c r="L79" s="335"/>
    </row>
  </sheetData>
  <mergeCells count="83">
    <mergeCell ref="A1:J1"/>
    <mergeCell ref="K1:L1"/>
    <mergeCell ref="A2:L2"/>
    <mergeCell ref="A3:L3"/>
    <mergeCell ref="A9:B9"/>
    <mergeCell ref="C9:E9"/>
    <mergeCell ref="G9:G10"/>
    <mergeCell ref="K9:L9"/>
    <mergeCell ref="A10:B11"/>
    <mergeCell ref="C10:E10"/>
    <mergeCell ref="K10:L10"/>
    <mergeCell ref="C11:E11"/>
    <mergeCell ref="K11:L11"/>
    <mergeCell ref="A12:L12"/>
    <mergeCell ref="A13:L13"/>
    <mergeCell ref="A14:B14"/>
    <mergeCell ref="C14:E14"/>
    <mergeCell ref="K14:L14"/>
    <mergeCell ref="A15:B15"/>
    <mergeCell ref="C15:E15"/>
    <mergeCell ref="K15:L15"/>
    <mergeCell ref="A16:B16"/>
    <mergeCell ref="C16:E16"/>
    <mergeCell ref="K16:L16"/>
    <mergeCell ref="A17:B17"/>
    <mergeCell ref="C17:E17"/>
    <mergeCell ref="K17:L17"/>
    <mergeCell ref="A18:B18"/>
    <mergeCell ref="C18:E18"/>
    <mergeCell ref="K18:L18"/>
    <mergeCell ref="A19:B19"/>
    <mergeCell ref="C19:E19"/>
    <mergeCell ref="K19:L19"/>
    <mergeCell ref="A20:B20"/>
    <mergeCell ref="C20:E20"/>
    <mergeCell ref="K20:L20"/>
    <mergeCell ref="A21:B21"/>
    <mergeCell ref="C21:E21"/>
    <mergeCell ref="K21:L21"/>
    <mergeCell ref="A22:B22"/>
    <mergeCell ref="C22:E22"/>
    <mergeCell ref="K22:L22"/>
    <mergeCell ref="A25:B25"/>
    <mergeCell ref="C25:E25"/>
    <mergeCell ref="K25:L25"/>
    <mergeCell ref="A23:B23"/>
    <mergeCell ref="C23:E23"/>
    <mergeCell ref="K23:L23"/>
    <mergeCell ref="A24:B24"/>
    <mergeCell ref="C24:E24"/>
    <mergeCell ref="K24:L24"/>
    <mergeCell ref="A79:L79"/>
    <mergeCell ref="A59:L59"/>
    <mergeCell ref="A60:L60"/>
    <mergeCell ref="A61:L61"/>
    <mergeCell ref="A62:L62"/>
    <mergeCell ref="A65:L65"/>
    <mergeCell ref="A66:L66"/>
    <mergeCell ref="A67:L67"/>
    <mergeCell ref="A68:L68"/>
    <mergeCell ref="A76:L76"/>
    <mergeCell ref="A77:L77"/>
    <mergeCell ref="A78:L78"/>
    <mergeCell ref="A29:B29"/>
    <mergeCell ref="C29:E29"/>
    <mergeCell ref="K29:L29"/>
    <mergeCell ref="A26:L26"/>
    <mergeCell ref="A27:L27"/>
    <mergeCell ref="A28:B28"/>
    <mergeCell ref="C28:E28"/>
    <mergeCell ref="K28:L28"/>
    <mergeCell ref="A31:B31"/>
    <mergeCell ref="C31:E31"/>
    <mergeCell ref="K31:L31"/>
    <mergeCell ref="A30:B30"/>
    <mergeCell ref="C30:E30"/>
    <mergeCell ref="K30:L30"/>
    <mergeCell ref="A33:B33"/>
    <mergeCell ref="C33:E33"/>
    <mergeCell ref="K33:L33"/>
    <mergeCell ref="A32:B32"/>
    <mergeCell ref="C32:E32"/>
    <mergeCell ref="K32:L32"/>
  </mergeCells>
  <pageMargins left="0.7" right="0.7" top="0.75" bottom="0.75" header="0.3" footer="0.3"/>
  <pageSetup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0D66-955B-4329-B5FE-C6F006FC25D9}">
  <dimension ref="A1:B243"/>
  <sheetViews>
    <sheetView topLeftCell="A212" workbookViewId="0">
      <selection activeCell="F223" sqref="F223:F224"/>
    </sheetView>
  </sheetViews>
  <sheetFormatPr defaultRowHeight="15" x14ac:dyDescent="0.25"/>
  <cols>
    <col min="1" max="1" width="11.140625" bestFit="1" customWidth="1"/>
  </cols>
  <sheetData>
    <row r="1" spans="1:2" x14ac:dyDescent="0.25">
      <c r="A1" t="s">
        <v>99</v>
      </c>
      <c r="B1">
        <v>141.63999999999999</v>
      </c>
    </row>
    <row r="2" spans="1:2" x14ac:dyDescent="0.25">
      <c r="A2" t="s">
        <v>102</v>
      </c>
      <c r="B2">
        <v>184.01</v>
      </c>
    </row>
    <row r="3" spans="1:2" x14ac:dyDescent="0.25">
      <c r="A3" t="s">
        <v>105</v>
      </c>
      <c r="B3">
        <v>206.16</v>
      </c>
    </row>
    <row r="4" spans="1:2" x14ac:dyDescent="0.25">
      <c r="A4" t="s">
        <v>108</v>
      </c>
      <c r="B4">
        <v>238.19</v>
      </c>
    </row>
    <row r="5" spans="1:2" x14ac:dyDescent="0.25">
      <c r="A5" t="s">
        <v>111</v>
      </c>
      <c r="B5">
        <v>276.02999999999997</v>
      </c>
    </row>
    <row r="6" spans="1:2" x14ac:dyDescent="0.25">
      <c r="A6" t="s">
        <v>114</v>
      </c>
      <c r="B6">
        <v>306.62</v>
      </c>
    </row>
    <row r="7" spans="1:2" x14ac:dyDescent="0.25">
      <c r="A7" t="s">
        <v>118</v>
      </c>
      <c r="B7">
        <v>339.31</v>
      </c>
    </row>
    <row r="8" spans="1:2" x14ac:dyDescent="0.25">
      <c r="A8" t="s">
        <v>121</v>
      </c>
      <c r="B8">
        <v>361.43</v>
      </c>
    </row>
    <row r="9" spans="1:2" x14ac:dyDescent="0.25">
      <c r="A9" t="s">
        <v>123</v>
      </c>
      <c r="B9">
        <v>162.5</v>
      </c>
    </row>
    <row r="10" spans="1:2" x14ac:dyDescent="0.25">
      <c r="A10" t="s">
        <v>126</v>
      </c>
      <c r="B10">
        <v>204.92</v>
      </c>
    </row>
    <row r="11" spans="1:2" x14ac:dyDescent="0.25">
      <c r="A11" t="s">
        <v>129</v>
      </c>
      <c r="B11">
        <v>234.29999999999998</v>
      </c>
    </row>
    <row r="12" spans="1:2" x14ac:dyDescent="0.25">
      <c r="A12" t="s">
        <v>132</v>
      </c>
      <c r="B12">
        <v>271.92</v>
      </c>
    </row>
    <row r="13" spans="1:2" x14ac:dyDescent="0.25">
      <c r="A13" t="s">
        <v>135</v>
      </c>
      <c r="B13">
        <v>313.78999999999996</v>
      </c>
    </row>
    <row r="14" spans="1:2" x14ac:dyDescent="0.25">
      <c r="A14" t="s">
        <v>138</v>
      </c>
      <c r="B14">
        <v>354.34</v>
      </c>
    </row>
    <row r="15" spans="1:2" x14ac:dyDescent="0.25">
      <c r="A15" t="s">
        <v>141</v>
      </c>
      <c r="B15">
        <v>392.76</v>
      </c>
    </row>
    <row r="16" spans="1:2" x14ac:dyDescent="0.25">
      <c r="A16" t="s">
        <v>144</v>
      </c>
      <c r="B16">
        <v>418.36</v>
      </c>
    </row>
    <row r="17" spans="1:2" x14ac:dyDescent="0.25">
      <c r="A17" t="s">
        <v>147</v>
      </c>
      <c r="B17">
        <v>210.38</v>
      </c>
    </row>
    <row r="18" spans="1:2" x14ac:dyDescent="0.25">
      <c r="A18" t="s">
        <v>150</v>
      </c>
      <c r="B18">
        <v>265.77999999999997</v>
      </c>
    </row>
    <row r="19" spans="1:2" x14ac:dyDescent="0.25">
      <c r="A19" t="s">
        <v>153</v>
      </c>
      <c r="B19">
        <v>303.86</v>
      </c>
    </row>
    <row r="20" spans="1:2" x14ac:dyDescent="0.25">
      <c r="A20" t="s">
        <v>156</v>
      </c>
      <c r="B20">
        <v>352.67</v>
      </c>
    </row>
    <row r="21" spans="1:2" x14ac:dyDescent="0.25">
      <c r="A21" t="s">
        <v>159</v>
      </c>
      <c r="B21">
        <v>406.95</v>
      </c>
    </row>
    <row r="22" spans="1:2" x14ac:dyDescent="0.25">
      <c r="A22" t="s">
        <v>162</v>
      </c>
      <c r="B22">
        <v>459.57</v>
      </c>
    </row>
    <row r="23" spans="1:2" x14ac:dyDescent="0.25">
      <c r="A23" t="s">
        <v>165</v>
      </c>
      <c r="B23">
        <v>509.38</v>
      </c>
    </row>
    <row r="24" spans="1:2" x14ac:dyDescent="0.25">
      <c r="A24" t="s">
        <v>168</v>
      </c>
      <c r="B24">
        <v>542.59</v>
      </c>
    </row>
    <row r="25" spans="1:2" x14ac:dyDescent="0.25">
      <c r="A25" t="s">
        <v>171</v>
      </c>
      <c r="B25">
        <v>409.03</v>
      </c>
    </row>
    <row r="26" spans="1:2" x14ac:dyDescent="0.25">
      <c r="A26" t="s">
        <v>175</v>
      </c>
      <c r="B26">
        <v>474.73</v>
      </c>
    </row>
    <row r="27" spans="1:2" x14ac:dyDescent="0.25">
      <c r="A27" t="s">
        <v>179</v>
      </c>
      <c r="B27">
        <v>547.77</v>
      </c>
    </row>
    <row r="28" spans="1:2" x14ac:dyDescent="0.25">
      <c r="A28" t="s">
        <v>183</v>
      </c>
      <c r="B28">
        <v>618.39</v>
      </c>
    </row>
    <row r="29" spans="1:2" x14ac:dyDescent="0.25">
      <c r="A29" t="s">
        <v>187</v>
      </c>
      <c r="B29">
        <v>685.64</v>
      </c>
    </row>
    <row r="30" spans="1:2" x14ac:dyDescent="0.25">
      <c r="A30" t="s">
        <v>191</v>
      </c>
      <c r="B30">
        <v>736.87</v>
      </c>
    </row>
    <row r="31" spans="1:2" x14ac:dyDescent="0.25">
      <c r="A31" t="s">
        <v>195</v>
      </c>
      <c r="B31">
        <v>151.19999999999999</v>
      </c>
    </row>
    <row r="32" spans="1:2" x14ac:dyDescent="0.25">
      <c r="A32" t="s">
        <v>198</v>
      </c>
      <c r="B32">
        <v>189.54999999999998</v>
      </c>
    </row>
    <row r="33" spans="1:2" x14ac:dyDescent="0.25">
      <c r="A33" t="s">
        <v>201</v>
      </c>
      <c r="B33">
        <v>217.23</v>
      </c>
    </row>
    <row r="34" spans="1:2" x14ac:dyDescent="0.25">
      <c r="A34" t="s">
        <v>204</v>
      </c>
      <c r="B34">
        <v>250.91</v>
      </c>
    </row>
    <row r="35" spans="1:2" x14ac:dyDescent="0.25">
      <c r="A35" t="s">
        <v>207</v>
      </c>
      <c r="B35">
        <v>300.3</v>
      </c>
    </row>
    <row r="36" spans="1:2" x14ac:dyDescent="0.25">
      <c r="A36" t="s">
        <v>210</v>
      </c>
      <c r="B36">
        <v>337.08</v>
      </c>
    </row>
    <row r="37" spans="1:2" x14ac:dyDescent="0.25">
      <c r="A37" t="s">
        <v>213</v>
      </c>
      <c r="B37">
        <v>354.23</v>
      </c>
    </row>
    <row r="38" spans="1:2" x14ac:dyDescent="0.25">
      <c r="A38" t="s">
        <v>216</v>
      </c>
      <c r="B38">
        <v>389.52</v>
      </c>
    </row>
    <row r="39" spans="1:2" x14ac:dyDescent="0.25">
      <c r="A39" t="s">
        <v>219</v>
      </c>
      <c r="B39">
        <v>175.04</v>
      </c>
    </row>
    <row r="40" spans="1:2" x14ac:dyDescent="0.25">
      <c r="A40" t="s">
        <v>222</v>
      </c>
      <c r="B40">
        <v>209.2</v>
      </c>
    </row>
    <row r="41" spans="1:2" x14ac:dyDescent="0.25">
      <c r="A41" t="s">
        <v>225</v>
      </c>
      <c r="B41">
        <v>242.64999999999998</v>
      </c>
    </row>
    <row r="42" spans="1:2" x14ac:dyDescent="0.25">
      <c r="A42" t="s">
        <v>228</v>
      </c>
      <c r="B42">
        <v>284.46999999999997</v>
      </c>
    </row>
    <row r="43" spans="1:2" x14ac:dyDescent="0.25">
      <c r="A43" t="s">
        <v>231</v>
      </c>
      <c r="B43">
        <v>326.36</v>
      </c>
    </row>
    <row r="44" spans="1:2" x14ac:dyDescent="0.25">
      <c r="A44" t="s">
        <v>234</v>
      </c>
      <c r="B44">
        <v>368.06</v>
      </c>
    </row>
    <row r="45" spans="1:2" x14ac:dyDescent="0.25">
      <c r="A45" t="s">
        <v>237</v>
      </c>
      <c r="B45">
        <v>409.82</v>
      </c>
    </row>
    <row r="46" spans="1:2" x14ac:dyDescent="0.25">
      <c r="A46" t="s">
        <v>240</v>
      </c>
      <c r="B46">
        <v>439.28999999999996</v>
      </c>
    </row>
    <row r="47" spans="1:2" x14ac:dyDescent="0.25">
      <c r="A47" t="s">
        <v>243</v>
      </c>
      <c r="B47">
        <v>226.98999999999998</v>
      </c>
    </row>
    <row r="48" spans="1:2" x14ac:dyDescent="0.25">
      <c r="A48" t="s">
        <v>246</v>
      </c>
      <c r="B48">
        <v>271.27999999999997</v>
      </c>
    </row>
    <row r="49" spans="1:2" x14ac:dyDescent="0.25">
      <c r="A49" t="s">
        <v>249</v>
      </c>
      <c r="B49">
        <v>314.69</v>
      </c>
    </row>
    <row r="50" spans="1:2" x14ac:dyDescent="0.25">
      <c r="A50" t="s">
        <v>252</v>
      </c>
      <c r="B50">
        <v>368.96</v>
      </c>
    </row>
    <row r="51" spans="1:2" x14ac:dyDescent="0.25">
      <c r="A51" t="s">
        <v>255</v>
      </c>
      <c r="B51">
        <v>423.21</v>
      </c>
    </row>
    <row r="52" spans="1:2" x14ac:dyDescent="0.25">
      <c r="A52" t="s">
        <v>258</v>
      </c>
      <c r="B52">
        <v>476.14</v>
      </c>
    </row>
    <row r="53" spans="1:2" x14ac:dyDescent="0.25">
      <c r="A53" t="s">
        <v>261</v>
      </c>
      <c r="B53">
        <v>531.53</v>
      </c>
    </row>
    <row r="54" spans="1:2" x14ac:dyDescent="0.25">
      <c r="A54" t="s">
        <v>264</v>
      </c>
      <c r="B54">
        <v>569.71</v>
      </c>
    </row>
    <row r="55" spans="1:2" x14ac:dyDescent="0.25">
      <c r="A55" t="s">
        <v>267</v>
      </c>
      <c r="B55">
        <v>423.64</v>
      </c>
    </row>
    <row r="56" spans="1:2" x14ac:dyDescent="0.25">
      <c r="A56" t="s">
        <v>270</v>
      </c>
      <c r="B56">
        <v>496.64</v>
      </c>
    </row>
    <row r="57" spans="1:2" x14ac:dyDescent="0.25">
      <c r="A57" t="s">
        <v>273</v>
      </c>
      <c r="B57">
        <v>569.67999999999995</v>
      </c>
    </row>
    <row r="58" spans="1:2" x14ac:dyDescent="0.25">
      <c r="A58" t="s">
        <v>276</v>
      </c>
      <c r="B58">
        <v>640.91</v>
      </c>
    </row>
    <row r="59" spans="1:2" x14ac:dyDescent="0.25">
      <c r="A59" t="s">
        <v>279</v>
      </c>
      <c r="B59">
        <v>715.43999999999994</v>
      </c>
    </row>
    <row r="60" spans="1:2" x14ac:dyDescent="0.25">
      <c r="A60" t="s">
        <v>282</v>
      </c>
      <c r="B60">
        <v>766.88</v>
      </c>
    </row>
    <row r="61" spans="1:2" x14ac:dyDescent="0.25">
      <c r="A61" t="s">
        <v>286</v>
      </c>
      <c r="B61">
        <v>162.29</v>
      </c>
    </row>
    <row r="62" spans="1:2" x14ac:dyDescent="0.25">
      <c r="A62" t="s">
        <v>289</v>
      </c>
      <c r="B62">
        <v>199.03</v>
      </c>
    </row>
    <row r="63" spans="1:2" x14ac:dyDescent="0.25">
      <c r="A63" t="s">
        <v>292</v>
      </c>
      <c r="B63">
        <v>232.63</v>
      </c>
    </row>
    <row r="64" spans="1:2" x14ac:dyDescent="0.25">
      <c r="A64" t="s">
        <v>295</v>
      </c>
      <c r="B64">
        <v>268.77</v>
      </c>
    </row>
    <row r="65" spans="1:2" x14ac:dyDescent="0.25">
      <c r="A65" t="s">
        <v>298</v>
      </c>
      <c r="B65">
        <v>313.58999999999997</v>
      </c>
    </row>
    <row r="66" spans="1:2" x14ac:dyDescent="0.25">
      <c r="A66" t="s">
        <v>301</v>
      </c>
      <c r="B66">
        <v>353.71</v>
      </c>
    </row>
    <row r="67" spans="1:2" x14ac:dyDescent="0.25">
      <c r="A67" t="s">
        <v>304</v>
      </c>
      <c r="B67">
        <v>368.96</v>
      </c>
    </row>
    <row r="68" spans="1:2" x14ac:dyDescent="0.25">
      <c r="A68" t="s">
        <v>307</v>
      </c>
      <c r="B68">
        <v>417.18</v>
      </c>
    </row>
    <row r="69" spans="1:2" x14ac:dyDescent="0.25">
      <c r="A69" t="s">
        <v>310</v>
      </c>
      <c r="B69">
        <v>188.73999999999998</v>
      </c>
    </row>
    <row r="70" spans="1:2" x14ac:dyDescent="0.25">
      <c r="A70" t="s">
        <v>313</v>
      </c>
      <c r="B70">
        <v>213.45999999999998</v>
      </c>
    </row>
    <row r="71" spans="1:2" x14ac:dyDescent="0.25">
      <c r="A71" t="s">
        <v>316</v>
      </c>
      <c r="B71">
        <v>256.14</v>
      </c>
    </row>
    <row r="72" spans="1:2" x14ac:dyDescent="0.25">
      <c r="A72" t="s">
        <v>319</v>
      </c>
      <c r="B72">
        <v>303.08</v>
      </c>
    </row>
    <row r="73" spans="1:2" x14ac:dyDescent="0.25">
      <c r="A73" t="s">
        <v>322</v>
      </c>
      <c r="B73">
        <v>345.82</v>
      </c>
    </row>
    <row r="74" spans="1:2" x14ac:dyDescent="0.25">
      <c r="A74" t="s">
        <v>325</v>
      </c>
      <c r="B74">
        <v>386.24</v>
      </c>
    </row>
    <row r="75" spans="1:2" x14ac:dyDescent="0.25">
      <c r="A75" t="s">
        <v>328</v>
      </c>
      <c r="B75">
        <v>426.9</v>
      </c>
    </row>
    <row r="76" spans="1:2" x14ac:dyDescent="0.25">
      <c r="A76" t="s">
        <v>331</v>
      </c>
      <c r="B76">
        <v>469.58</v>
      </c>
    </row>
    <row r="77" spans="1:2" x14ac:dyDescent="0.25">
      <c r="A77" t="s">
        <v>334</v>
      </c>
      <c r="B77">
        <v>243.57999999999998</v>
      </c>
    </row>
    <row r="78" spans="1:2" x14ac:dyDescent="0.25">
      <c r="A78" t="s">
        <v>337</v>
      </c>
      <c r="B78">
        <v>276.82</v>
      </c>
    </row>
    <row r="79" spans="1:2" x14ac:dyDescent="0.25">
      <c r="A79" t="s">
        <v>340</v>
      </c>
      <c r="B79">
        <v>332.2</v>
      </c>
    </row>
    <row r="80" spans="1:2" x14ac:dyDescent="0.25">
      <c r="A80" t="s">
        <v>343</v>
      </c>
      <c r="B80">
        <v>393.11</v>
      </c>
    </row>
    <row r="81" spans="1:2" x14ac:dyDescent="0.25">
      <c r="A81" t="s">
        <v>346</v>
      </c>
      <c r="B81">
        <v>448.48</v>
      </c>
    </row>
    <row r="82" spans="1:2" x14ac:dyDescent="0.25">
      <c r="A82" t="s">
        <v>349</v>
      </c>
      <c r="B82">
        <v>498.32</v>
      </c>
    </row>
    <row r="83" spans="1:2" x14ac:dyDescent="0.25">
      <c r="A83" t="s">
        <v>352</v>
      </c>
      <c r="B83">
        <v>554.93999999999994</v>
      </c>
    </row>
    <row r="84" spans="1:2" x14ac:dyDescent="0.25">
      <c r="A84" t="s">
        <v>355</v>
      </c>
      <c r="B84">
        <v>609.04999999999995</v>
      </c>
    </row>
    <row r="85" spans="1:2" x14ac:dyDescent="0.25">
      <c r="A85" t="s">
        <v>358</v>
      </c>
      <c r="B85">
        <v>447.14</v>
      </c>
    </row>
    <row r="86" spans="1:2" x14ac:dyDescent="0.25">
      <c r="A86" t="s">
        <v>361</v>
      </c>
      <c r="B86">
        <v>529.16999999999996</v>
      </c>
    </row>
    <row r="87" spans="1:2" x14ac:dyDescent="0.25">
      <c r="A87" t="s">
        <v>364</v>
      </c>
      <c r="B87">
        <v>603.67999999999995</v>
      </c>
    </row>
    <row r="88" spans="1:2" x14ac:dyDescent="0.25">
      <c r="A88" t="s">
        <v>367</v>
      </c>
      <c r="B88">
        <v>670.74</v>
      </c>
    </row>
    <row r="89" spans="1:2" x14ac:dyDescent="0.25">
      <c r="A89" t="s">
        <v>370</v>
      </c>
      <c r="B89">
        <v>745.27</v>
      </c>
    </row>
    <row r="90" spans="1:2" x14ac:dyDescent="0.25">
      <c r="A90" t="s">
        <v>373</v>
      </c>
      <c r="B90">
        <v>819.8</v>
      </c>
    </row>
    <row r="91" spans="1:2" x14ac:dyDescent="0.25">
      <c r="A91" t="s">
        <v>377</v>
      </c>
      <c r="B91">
        <v>215.87</v>
      </c>
    </row>
    <row r="92" spans="1:2" x14ac:dyDescent="0.25">
      <c r="A92" t="s">
        <v>380</v>
      </c>
      <c r="B92">
        <v>248.13</v>
      </c>
    </row>
    <row r="93" spans="1:2" x14ac:dyDescent="0.25">
      <c r="A93" t="s">
        <v>383</v>
      </c>
      <c r="B93">
        <v>299.07</v>
      </c>
    </row>
    <row r="94" spans="1:2" x14ac:dyDescent="0.25">
      <c r="A94" t="s">
        <v>386</v>
      </c>
      <c r="B94">
        <v>354.4</v>
      </c>
    </row>
    <row r="95" spans="1:2" x14ac:dyDescent="0.25">
      <c r="A95" t="s">
        <v>389</v>
      </c>
      <c r="B95">
        <v>405.4</v>
      </c>
    </row>
    <row r="96" spans="1:2" x14ac:dyDescent="0.25">
      <c r="A96" t="s">
        <v>392</v>
      </c>
      <c r="B96">
        <v>453.99</v>
      </c>
    </row>
    <row r="97" spans="1:2" x14ac:dyDescent="0.25">
      <c r="A97" t="s">
        <v>395</v>
      </c>
      <c r="B97">
        <v>502.78</v>
      </c>
    </row>
    <row r="98" spans="1:2" x14ac:dyDescent="0.25">
      <c r="A98" t="s">
        <v>398</v>
      </c>
      <c r="B98">
        <v>553.71</v>
      </c>
    </row>
    <row r="99" spans="1:2" x14ac:dyDescent="0.25">
      <c r="A99" t="s">
        <v>400</v>
      </c>
      <c r="B99">
        <v>274.87</v>
      </c>
    </row>
    <row r="100" spans="1:2" x14ac:dyDescent="0.25">
      <c r="A100" t="s">
        <v>403</v>
      </c>
      <c r="B100">
        <v>316.59999999999997</v>
      </c>
    </row>
    <row r="101" spans="1:2" x14ac:dyDescent="0.25">
      <c r="A101" t="s">
        <v>406</v>
      </c>
      <c r="B101">
        <v>381.37</v>
      </c>
    </row>
    <row r="102" spans="1:2" x14ac:dyDescent="0.25">
      <c r="A102" t="s">
        <v>409</v>
      </c>
      <c r="B102">
        <v>451.88</v>
      </c>
    </row>
    <row r="103" spans="1:2" x14ac:dyDescent="0.25">
      <c r="A103" t="s">
        <v>412</v>
      </c>
      <c r="B103">
        <v>516.62</v>
      </c>
    </row>
    <row r="104" spans="1:2" x14ac:dyDescent="0.25">
      <c r="A104" t="s">
        <v>415</v>
      </c>
      <c r="B104">
        <v>575.63</v>
      </c>
    </row>
    <row r="105" spans="1:2" x14ac:dyDescent="0.25">
      <c r="A105" t="s">
        <v>418</v>
      </c>
      <c r="B105">
        <v>641.72</v>
      </c>
    </row>
    <row r="106" spans="1:2" x14ac:dyDescent="0.25">
      <c r="A106" t="s">
        <v>421</v>
      </c>
      <c r="B106">
        <v>705.14</v>
      </c>
    </row>
    <row r="107" spans="1:2" x14ac:dyDescent="0.25">
      <c r="A107" t="s">
        <v>424</v>
      </c>
      <c r="B107">
        <v>501.61</v>
      </c>
    </row>
    <row r="108" spans="1:2" x14ac:dyDescent="0.25">
      <c r="A108" t="s">
        <v>427</v>
      </c>
      <c r="B108">
        <v>594.24</v>
      </c>
    </row>
    <row r="109" spans="1:2" x14ac:dyDescent="0.25">
      <c r="A109" t="s">
        <v>430</v>
      </c>
      <c r="B109">
        <v>679.02</v>
      </c>
    </row>
    <row r="110" spans="1:2" x14ac:dyDescent="0.25">
      <c r="A110" t="s">
        <v>433</v>
      </c>
      <c r="B110">
        <v>756.15</v>
      </c>
    </row>
    <row r="111" spans="1:2" x14ac:dyDescent="0.25">
      <c r="A111" t="s">
        <v>436</v>
      </c>
      <c r="B111">
        <v>840.98</v>
      </c>
    </row>
    <row r="112" spans="1:2" x14ac:dyDescent="0.25">
      <c r="A112" t="s">
        <v>439</v>
      </c>
      <c r="B112">
        <v>925.83</v>
      </c>
    </row>
    <row r="113" spans="1:2" x14ac:dyDescent="0.25">
      <c r="A113" t="s">
        <v>606</v>
      </c>
      <c r="B113">
        <v>168.38</v>
      </c>
    </row>
    <row r="114" spans="1:2" x14ac:dyDescent="0.25">
      <c r="A114" t="s">
        <v>607</v>
      </c>
      <c r="B114">
        <v>211.09</v>
      </c>
    </row>
    <row r="115" spans="1:2" x14ac:dyDescent="0.25">
      <c r="A115" t="s">
        <v>608</v>
      </c>
      <c r="B115">
        <v>241.91</v>
      </c>
    </row>
    <row r="116" spans="1:2" x14ac:dyDescent="0.25">
      <c r="A116" t="s">
        <v>609</v>
      </c>
      <c r="B116">
        <v>279.43</v>
      </c>
    </row>
    <row r="117" spans="1:2" x14ac:dyDescent="0.25">
      <c r="A117" t="s">
        <v>610</v>
      </c>
      <c r="B117">
        <v>334.43</v>
      </c>
    </row>
    <row r="118" spans="1:2" x14ac:dyDescent="0.25">
      <c r="A118" t="s">
        <v>611</v>
      </c>
      <c r="B118">
        <v>375.38</v>
      </c>
    </row>
    <row r="119" spans="1:2" x14ac:dyDescent="0.25">
      <c r="A119" t="s">
        <v>612</v>
      </c>
      <c r="B119">
        <v>433.78</v>
      </c>
    </row>
    <row r="120" spans="1:2" x14ac:dyDescent="0.25">
      <c r="A120" t="s">
        <v>687</v>
      </c>
      <c r="B120">
        <v>194.92999999999998</v>
      </c>
    </row>
    <row r="121" spans="1:2" x14ac:dyDescent="0.25">
      <c r="A121" t="s">
        <v>688</v>
      </c>
      <c r="B121">
        <v>232.97</v>
      </c>
    </row>
    <row r="122" spans="1:2" x14ac:dyDescent="0.25">
      <c r="A122" t="s">
        <v>689</v>
      </c>
      <c r="B122">
        <v>270.21999999999997</v>
      </c>
    </row>
    <row r="123" spans="1:2" x14ac:dyDescent="0.25">
      <c r="A123" t="s">
        <v>690</v>
      </c>
      <c r="B123">
        <v>316.8</v>
      </c>
    </row>
    <row r="124" spans="1:2" x14ac:dyDescent="0.25">
      <c r="A124" t="s">
        <v>691</v>
      </c>
      <c r="B124">
        <v>363.44</v>
      </c>
    </row>
    <row r="125" spans="1:2" x14ac:dyDescent="0.25">
      <c r="A125" t="s">
        <v>692</v>
      </c>
      <c r="B125">
        <v>409.88</v>
      </c>
    </row>
    <row r="126" spans="1:2" x14ac:dyDescent="0.25">
      <c r="A126" t="s">
        <v>693</v>
      </c>
      <c r="B126">
        <v>489.21</v>
      </c>
    </row>
    <row r="127" spans="1:2" x14ac:dyDescent="0.25">
      <c r="A127" t="s">
        <v>694</v>
      </c>
      <c r="B127">
        <v>252.78</v>
      </c>
    </row>
    <row r="128" spans="1:2" x14ac:dyDescent="0.25">
      <c r="A128" t="s">
        <v>695</v>
      </c>
      <c r="B128">
        <v>302.11</v>
      </c>
    </row>
    <row r="129" spans="1:2" x14ac:dyDescent="0.25">
      <c r="A129" t="s">
        <v>696</v>
      </c>
      <c r="B129">
        <v>350.45</v>
      </c>
    </row>
    <row r="130" spans="1:2" x14ac:dyDescent="0.25">
      <c r="A130" t="s">
        <v>697</v>
      </c>
      <c r="B130">
        <v>410.88</v>
      </c>
    </row>
    <row r="131" spans="1:2" x14ac:dyDescent="0.25">
      <c r="A131" t="s">
        <v>698</v>
      </c>
      <c r="B131">
        <v>471.31</v>
      </c>
    </row>
    <row r="132" spans="1:2" x14ac:dyDescent="0.25">
      <c r="A132" t="s">
        <v>699</v>
      </c>
      <c r="B132">
        <v>530.25</v>
      </c>
    </row>
    <row r="133" spans="1:2" x14ac:dyDescent="0.25">
      <c r="A133" t="s">
        <v>700</v>
      </c>
      <c r="B133">
        <v>634.45000000000005</v>
      </c>
    </row>
    <row r="134" spans="1:2" x14ac:dyDescent="0.25">
      <c r="A134" t="s">
        <v>13</v>
      </c>
      <c r="B134">
        <v>142</v>
      </c>
    </row>
    <row r="135" spans="1:2" x14ac:dyDescent="0.25">
      <c r="A135" t="s">
        <v>15</v>
      </c>
      <c r="B135">
        <v>193.06</v>
      </c>
    </row>
    <row r="136" spans="1:2" x14ac:dyDescent="0.25">
      <c r="A136" t="s">
        <v>495</v>
      </c>
      <c r="B136">
        <v>228.81</v>
      </c>
    </row>
    <row r="137" spans="1:2" x14ac:dyDescent="0.25">
      <c r="A137" t="s">
        <v>17</v>
      </c>
      <c r="B137">
        <v>251.17999999999998</v>
      </c>
    </row>
    <row r="138" spans="1:2" x14ac:dyDescent="0.25">
      <c r="A138" t="s">
        <v>19</v>
      </c>
      <c r="B138">
        <v>339.83</v>
      </c>
    </row>
    <row r="139" spans="1:2" x14ac:dyDescent="0.25">
      <c r="A139" t="s">
        <v>526</v>
      </c>
      <c r="B139">
        <v>490.67</v>
      </c>
    </row>
    <row r="140" spans="1:2" x14ac:dyDescent="0.25">
      <c r="A140" t="s">
        <v>527</v>
      </c>
      <c r="B140">
        <v>738.02</v>
      </c>
    </row>
    <row r="141" spans="1:2" x14ac:dyDescent="0.25">
      <c r="A141" t="s">
        <v>21</v>
      </c>
      <c r="B141">
        <v>149.13999999999999</v>
      </c>
    </row>
    <row r="142" spans="1:2" x14ac:dyDescent="0.25">
      <c r="A142" t="s">
        <v>23</v>
      </c>
      <c r="B142">
        <v>200.94</v>
      </c>
    </row>
    <row r="143" spans="1:2" x14ac:dyDescent="0.25">
      <c r="A143" t="s">
        <v>499</v>
      </c>
      <c r="B143">
        <v>238.85999999999999</v>
      </c>
    </row>
    <row r="144" spans="1:2" x14ac:dyDescent="0.25">
      <c r="A144" t="s">
        <v>25</v>
      </c>
      <c r="B144">
        <v>260.03999999999996</v>
      </c>
    </row>
    <row r="145" spans="1:2" x14ac:dyDescent="0.25">
      <c r="A145" t="s">
        <v>27</v>
      </c>
      <c r="B145">
        <v>350.65999999999997</v>
      </c>
    </row>
    <row r="146" spans="1:2" x14ac:dyDescent="0.25">
      <c r="A146" t="s">
        <v>535</v>
      </c>
      <c r="B146">
        <v>509.36</v>
      </c>
    </row>
    <row r="147" spans="1:2" x14ac:dyDescent="0.25">
      <c r="A147" t="s">
        <v>536</v>
      </c>
      <c r="B147">
        <v>771.78</v>
      </c>
    </row>
    <row r="148" spans="1:2" x14ac:dyDescent="0.25">
      <c r="A148" t="s">
        <v>29</v>
      </c>
      <c r="B148">
        <v>160.32</v>
      </c>
    </row>
    <row r="149" spans="1:2" x14ac:dyDescent="0.25">
      <c r="A149" t="s">
        <v>31</v>
      </c>
      <c r="B149">
        <v>211.78</v>
      </c>
    </row>
    <row r="150" spans="1:2" x14ac:dyDescent="0.25">
      <c r="A150" t="s">
        <v>503</v>
      </c>
      <c r="B150">
        <v>253.85999999999999</v>
      </c>
    </row>
    <row r="151" spans="1:2" x14ac:dyDescent="0.25">
      <c r="A151" t="s">
        <v>33</v>
      </c>
      <c r="B151">
        <v>274.82</v>
      </c>
    </row>
    <row r="152" spans="1:2" x14ac:dyDescent="0.25">
      <c r="A152" t="s">
        <v>35</v>
      </c>
      <c r="B152">
        <v>370.36</v>
      </c>
    </row>
    <row r="153" spans="1:2" x14ac:dyDescent="0.25">
      <c r="A153" t="s">
        <v>537</v>
      </c>
      <c r="B153">
        <v>536.16999999999996</v>
      </c>
    </row>
    <row r="154" spans="1:2" x14ac:dyDescent="0.25">
      <c r="A154" t="s">
        <v>538</v>
      </c>
      <c r="B154">
        <v>803.12</v>
      </c>
    </row>
    <row r="155" spans="1:2" x14ac:dyDescent="0.25">
      <c r="A155" t="s">
        <v>37</v>
      </c>
      <c r="B155">
        <v>173.34</v>
      </c>
    </row>
    <row r="156" spans="1:2" x14ac:dyDescent="0.25">
      <c r="A156" t="s">
        <v>39</v>
      </c>
      <c r="B156">
        <v>232.45999999999998</v>
      </c>
    </row>
    <row r="157" spans="1:2" x14ac:dyDescent="0.25">
      <c r="A157" t="s">
        <v>507</v>
      </c>
      <c r="B157">
        <v>271.76</v>
      </c>
    </row>
    <row r="158" spans="1:2" x14ac:dyDescent="0.25">
      <c r="A158" t="s">
        <v>41</v>
      </c>
      <c r="B158">
        <v>303.38</v>
      </c>
    </row>
    <row r="159" spans="1:2" x14ac:dyDescent="0.25">
      <c r="A159" t="s">
        <v>43</v>
      </c>
      <c r="B159">
        <v>399.53999999999996</v>
      </c>
    </row>
    <row r="160" spans="1:2" x14ac:dyDescent="0.25">
      <c r="A160" t="s">
        <v>539</v>
      </c>
      <c r="B160">
        <v>572.72</v>
      </c>
    </row>
    <row r="161" spans="1:2" x14ac:dyDescent="0.25">
      <c r="A161" t="s">
        <v>540</v>
      </c>
      <c r="B161">
        <v>862.35</v>
      </c>
    </row>
    <row r="162" spans="1:2" x14ac:dyDescent="0.25">
      <c r="A162" t="s">
        <v>46</v>
      </c>
      <c r="B162">
        <v>151.97999999999999</v>
      </c>
    </row>
    <row r="163" spans="1:2" x14ac:dyDescent="0.25">
      <c r="A163" t="s">
        <v>48</v>
      </c>
      <c r="B163">
        <v>206.84</v>
      </c>
    </row>
    <row r="164" spans="1:2" x14ac:dyDescent="0.25">
      <c r="A164" t="s">
        <v>562</v>
      </c>
      <c r="B164">
        <v>247.07999999999998</v>
      </c>
    </row>
    <row r="165" spans="1:2" x14ac:dyDescent="0.25">
      <c r="A165" t="s">
        <v>50</v>
      </c>
      <c r="B165">
        <v>260.33999999999997</v>
      </c>
    </row>
    <row r="166" spans="1:2" x14ac:dyDescent="0.25">
      <c r="A166" t="s">
        <v>52</v>
      </c>
      <c r="B166">
        <v>360.90999999999997</v>
      </c>
    </row>
    <row r="167" spans="1:2" x14ac:dyDescent="0.25">
      <c r="A167" t="s">
        <v>563</v>
      </c>
      <c r="B167">
        <v>512.46</v>
      </c>
    </row>
    <row r="168" spans="1:2" x14ac:dyDescent="0.25">
      <c r="A168" t="s">
        <v>564</v>
      </c>
      <c r="B168">
        <v>771.78</v>
      </c>
    </row>
    <row r="169" spans="1:2" x14ac:dyDescent="0.25">
      <c r="A169" t="s">
        <v>54</v>
      </c>
      <c r="B169">
        <v>159.42999999999998</v>
      </c>
    </row>
    <row r="170" spans="1:2" x14ac:dyDescent="0.25">
      <c r="A170" t="s">
        <v>56</v>
      </c>
      <c r="B170">
        <v>216.09</v>
      </c>
    </row>
    <row r="171" spans="1:2" x14ac:dyDescent="0.25">
      <c r="A171" t="s">
        <v>511</v>
      </c>
      <c r="B171">
        <v>257.13</v>
      </c>
    </row>
    <row r="172" spans="1:2" x14ac:dyDescent="0.25">
      <c r="A172" t="s">
        <v>58</v>
      </c>
      <c r="B172">
        <v>271.32</v>
      </c>
    </row>
    <row r="173" spans="1:2" x14ac:dyDescent="0.25">
      <c r="A173" t="s">
        <v>60</v>
      </c>
      <c r="B173">
        <v>375.26</v>
      </c>
    </row>
    <row r="174" spans="1:2" x14ac:dyDescent="0.25">
      <c r="A174" t="s">
        <v>565</v>
      </c>
      <c r="B174">
        <v>531.91999999999996</v>
      </c>
    </row>
    <row r="175" spans="1:2" x14ac:dyDescent="0.25">
      <c r="A175" t="s">
        <v>566</v>
      </c>
      <c r="B175">
        <v>799.99</v>
      </c>
    </row>
    <row r="176" spans="1:2" x14ac:dyDescent="0.25">
      <c r="A176" t="s">
        <v>62</v>
      </c>
      <c r="B176">
        <v>171.01999999999998</v>
      </c>
    </row>
    <row r="177" spans="1:2" x14ac:dyDescent="0.25">
      <c r="A177" t="s">
        <v>64</v>
      </c>
      <c r="B177">
        <v>230</v>
      </c>
    </row>
    <row r="178" spans="1:2" x14ac:dyDescent="0.25">
      <c r="A178" t="s">
        <v>512</v>
      </c>
      <c r="B178">
        <v>281.27</v>
      </c>
    </row>
    <row r="179" spans="1:2" x14ac:dyDescent="0.25">
      <c r="A179" t="s">
        <v>66</v>
      </c>
      <c r="B179">
        <v>287.55</v>
      </c>
    </row>
    <row r="180" spans="1:2" x14ac:dyDescent="0.25">
      <c r="A180" t="s">
        <v>68</v>
      </c>
      <c r="B180">
        <v>395.88</v>
      </c>
    </row>
    <row r="181" spans="1:2" x14ac:dyDescent="0.25">
      <c r="A181" t="s">
        <v>567</v>
      </c>
      <c r="B181">
        <v>559.17999999999995</v>
      </c>
    </row>
    <row r="182" spans="1:2" x14ac:dyDescent="0.25">
      <c r="A182" t="s">
        <v>568</v>
      </c>
      <c r="B182">
        <v>841.64</v>
      </c>
    </row>
    <row r="183" spans="1:2" x14ac:dyDescent="0.25">
      <c r="A183" t="s">
        <v>70</v>
      </c>
      <c r="B183">
        <v>180.97</v>
      </c>
    </row>
    <row r="184" spans="1:2" x14ac:dyDescent="0.25">
      <c r="A184" t="s">
        <v>72</v>
      </c>
      <c r="B184">
        <v>248.41</v>
      </c>
    </row>
    <row r="185" spans="1:2" x14ac:dyDescent="0.25">
      <c r="A185" t="s">
        <v>513</v>
      </c>
      <c r="B185">
        <v>299.17</v>
      </c>
    </row>
    <row r="186" spans="1:2" x14ac:dyDescent="0.25">
      <c r="A186" t="s">
        <v>74</v>
      </c>
      <c r="B186">
        <v>331.86</v>
      </c>
    </row>
    <row r="187" spans="1:2" x14ac:dyDescent="0.25">
      <c r="A187" t="s">
        <v>76</v>
      </c>
      <c r="B187">
        <v>423.78999999999996</v>
      </c>
    </row>
    <row r="188" spans="1:2" x14ac:dyDescent="0.25">
      <c r="A188" t="s">
        <v>569</v>
      </c>
      <c r="B188">
        <v>598.23</v>
      </c>
    </row>
    <row r="189" spans="1:2" x14ac:dyDescent="0.25">
      <c r="A189" t="s">
        <v>570</v>
      </c>
      <c r="B189">
        <v>897.4</v>
      </c>
    </row>
    <row r="190" spans="1:2" x14ac:dyDescent="0.25">
      <c r="A190" t="s">
        <v>472</v>
      </c>
      <c r="B190">
        <v>248.20999999999998</v>
      </c>
    </row>
    <row r="191" spans="1:2" x14ac:dyDescent="0.25">
      <c r="A191" t="s">
        <v>473</v>
      </c>
      <c r="B191">
        <v>312.40999999999997</v>
      </c>
    </row>
    <row r="192" spans="1:2" x14ac:dyDescent="0.25">
      <c r="A192" t="s">
        <v>718</v>
      </c>
      <c r="B192">
        <v>433.09</v>
      </c>
    </row>
    <row r="193" spans="1:2" x14ac:dyDescent="0.25">
      <c r="A193" t="s">
        <v>474</v>
      </c>
      <c r="B193">
        <v>259.3</v>
      </c>
    </row>
    <row r="194" spans="1:2" x14ac:dyDescent="0.25">
      <c r="A194" t="s">
        <v>475</v>
      </c>
      <c r="B194">
        <v>325.58</v>
      </c>
    </row>
    <row r="195" spans="1:2" x14ac:dyDescent="0.25">
      <c r="A195" t="s">
        <v>476</v>
      </c>
      <c r="B195">
        <v>450.31</v>
      </c>
    </row>
    <row r="196" spans="1:2" x14ac:dyDescent="0.25">
      <c r="A196" t="s">
        <v>477</v>
      </c>
      <c r="B196">
        <v>276</v>
      </c>
    </row>
    <row r="197" spans="1:2" x14ac:dyDescent="0.25">
      <c r="A197" t="s">
        <v>478</v>
      </c>
      <c r="B197">
        <v>345.05</v>
      </c>
    </row>
    <row r="198" spans="1:2" x14ac:dyDescent="0.25">
      <c r="A198" t="s">
        <v>479</v>
      </c>
      <c r="B198">
        <v>475.06</v>
      </c>
    </row>
    <row r="199" spans="1:2" x14ac:dyDescent="0.25">
      <c r="A199" t="s">
        <v>480</v>
      </c>
      <c r="B199">
        <v>298.08999999999997</v>
      </c>
    </row>
    <row r="200" spans="1:2" x14ac:dyDescent="0.25">
      <c r="A200" t="s">
        <v>481</v>
      </c>
      <c r="B200">
        <v>398.23</v>
      </c>
    </row>
    <row r="201" spans="1:2" x14ac:dyDescent="0.25">
      <c r="A201" t="s">
        <v>482</v>
      </c>
      <c r="B201">
        <v>508.53999999999996</v>
      </c>
    </row>
    <row r="202" spans="1:2" x14ac:dyDescent="0.25">
      <c r="A202" t="s">
        <v>621</v>
      </c>
      <c r="B202">
        <v>166.12</v>
      </c>
    </row>
    <row r="203" spans="1:2" x14ac:dyDescent="0.25">
      <c r="A203" t="s">
        <v>622</v>
      </c>
      <c r="B203">
        <v>226.09</v>
      </c>
    </row>
    <row r="204" spans="1:2" x14ac:dyDescent="0.25">
      <c r="A204" t="s">
        <v>623</v>
      </c>
      <c r="B204">
        <v>270.07</v>
      </c>
    </row>
    <row r="205" spans="1:2" x14ac:dyDescent="0.25">
      <c r="A205" t="s">
        <v>624</v>
      </c>
      <c r="B205">
        <v>295.95</v>
      </c>
    </row>
    <row r="206" spans="1:2" x14ac:dyDescent="0.25">
      <c r="A206" t="s">
        <v>625</v>
      </c>
      <c r="B206">
        <v>394.49</v>
      </c>
    </row>
    <row r="207" spans="1:2" x14ac:dyDescent="0.25">
      <c r="A207" t="s">
        <v>631</v>
      </c>
      <c r="B207">
        <v>187.92999999999998</v>
      </c>
    </row>
    <row r="208" spans="1:2" x14ac:dyDescent="0.25">
      <c r="A208" t="s">
        <v>632</v>
      </c>
      <c r="B208">
        <v>254.72</v>
      </c>
    </row>
    <row r="209" spans="1:2" x14ac:dyDescent="0.25">
      <c r="A209" t="s">
        <v>633</v>
      </c>
      <c r="B209">
        <v>303.09999999999997</v>
      </c>
    </row>
    <row r="210" spans="1:2" x14ac:dyDescent="0.25">
      <c r="A210" t="s">
        <v>634</v>
      </c>
      <c r="B210">
        <v>332.62</v>
      </c>
    </row>
    <row r="211" spans="1:2" x14ac:dyDescent="0.25">
      <c r="A211" t="s">
        <v>635</v>
      </c>
      <c r="B211">
        <v>442.34999999999997</v>
      </c>
    </row>
    <row r="212" spans="1:2" x14ac:dyDescent="0.25">
      <c r="A212" t="s">
        <v>641</v>
      </c>
      <c r="B212">
        <v>216.25</v>
      </c>
    </row>
    <row r="213" spans="1:2" x14ac:dyDescent="0.25">
      <c r="A213" t="s">
        <v>642</v>
      </c>
      <c r="B213">
        <v>290.83999999999997</v>
      </c>
    </row>
    <row r="214" spans="1:2" x14ac:dyDescent="0.25">
      <c r="A214" t="s">
        <v>643</v>
      </c>
      <c r="B214">
        <v>355.65999999999997</v>
      </c>
    </row>
    <row r="215" spans="1:2" x14ac:dyDescent="0.25">
      <c r="A215" t="s">
        <v>644</v>
      </c>
      <c r="B215">
        <v>378.15</v>
      </c>
    </row>
    <row r="216" spans="1:2" x14ac:dyDescent="0.25">
      <c r="A216" t="s">
        <v>645</v>
      </c>
      <c r="B216">
        <v>500.59999999999997</v>
      </c>
    </row>
    <row r="217" spans="1:2" x14ac:dyDescent="0.25">
      <c r="A217" t="s">
        <v>656</v>
      </c>
      <c r="B217">
        <v>252.1</v>
      </c>
    </row>
    <row r="218" spans="1:2" x14ac:dyDescent="0.25">
      <c r="A218" t="s">
        <v>657</v>
      </c>
      <c r="B218">
        <v>332.75</v>
      </c>
    </row>
    <row r="219" spans="1:2" x14ac:dyDescent="0.25">
      <c r="A219" t="s">
        <v>658</v>
      </c>
      <c r="B219">
        <v>400.73</v>
      </c>
    </row>
    <row r="220" spans="1:2" x14ac:dyDescent="0.25">
      <c r="A220" t="s">
        <v>659</v>
      </c>
      <c r="B220">
        <v>444.53</v>
      </c>
    </row>
    <row r="221" spans="1:2" x14ac:dyDescent="0.25">
      <c r="A221" t="s">
        <v>660</v>
      </c>
      <c r="B221">
        <v>567.66</v>
      </c>
    </row>
    <row r="222" spans="1:2" x14ac:dyDescent="0.25">
      <c r="A222" t="s">
        <v>663</v>
      </c>
      <c r="B222">
        <v>114.9</v>
      </c>
    </row>
    <row r="223" spans="1:2" x14ac:dyDescent="0.25">
      <c r="A223" t="s">
        <v>664</v>
      </c>
      <c r="B223">
        <v>376.84999999999997</v>
      </c>
    </row>
    <row r="224" spans="1:2" x14ac:dyDescent="0.25">
      <c r="A224" t="s">
        <v>665</v>
      </c>
      <c r="B224">
        <v>170.32</v>
      </c>
    </row>
    <row r="225" spans="1:2" x14ac:dyDescent="0.25">
      <c r="A225" t="s">
        <v>666</v>
      </c>
      <c r="B225">
        <v>558.63</v>
      </c>
    </row>
    <row r="226" spans="1:2" x14ac:dyDescent="0.25">
      <c r="A226" t="s">
        <v>667</v>
      </c>
      <c r="B226">
        <v>216.81</v>
      </c>
    </row>
    <row r="227" spans="1:2" x14ac:dyDescent="0.25">
      <c r="A227" t="s">
        <v>668</v>
      </c>
      <c r="B227">
        <v>711.11</v>
      </c>
    </row>
    <row r="228" spans="1:2" x14ac:dyDescent="0.25">
      <c r="A228" t="s">
        <v>669</v>
      </c>
      <c r="B228">
        <v>263.52</v>
      </c>
    </row>
    <row r="229" spans="1:2" x14ac:dyDescent="0.25">
      <c r="A229" t="s">
        <v>670</v>
      </c>
      <c r="B229">
        <v>864.34</v>
      </c>
    </row>
    <row r="230" spans="1:2" x14ac:dyDescent="0.25">
      <c r="A230" t="s">
        <v>671</v>
      </c>
      <c r="B230">
        <v>311.17</v>
      </c>
    </row>
    <row r="231" spans="1:2" x14ac:dyDescent="0.25">
      <c r="A231" t="s">
        <v>672</v>
      </c>
      <c r="B231">
        <v>510.32</v>
      </c>
    </row>
    <row r="232" spans="1:2" x14ac:dyDescent="0.25">
      <c r="A232" t="s">
        <v>673</v>
      </c>
      <c r="B232">
        <v>499.7</v>
      </c>
    </row>
    <row r="233" spans="1:2" x14ac:dyDescent="0.25">
      <c r="A233" t="s">
        <v>674</v>
      </c>
      <c r="B233">
        <v>819.5</v>
      </c>
    </row>
    <row r="234" spans="1:2" x14ac:dyDescent="0.25">
      <c r="A234" t="s">
        <v>731</v>
      </c>
      <c r="B234">
        <v>147.07</v>
      </c>
    </row>
    <row r="235" spans="1:2" x14ac:dyDescent="0.25">
      <c r="A235" t="s">
        <v>732</v>
      </c>
      <c r="B235">
        <v>482.37</v>
      </c>
    </row>
    <row r="236" spans="1:2" x14ac:dyDescent="0.25">
      <c r="A236" t="s">
        <v>733</v>
      </c>
      <c r="B236">
        <v>218</v>
      </c>
    </row>
    <row r="237" spans="1:2" x14ac:dyDescent="0.25">
      <c r="A237" t="s">
        <v>734</v>
      </c>
      <c r="B237">
        <v>715.05</v>
      </c>
    </row>
    <row r="238" spans="1:2" x14ac:dyDescent="0.25">
      <c r="A238" t="s">
        <v>735</v>
      </c>
      <c r="B238">
        <v>277.51</v>
      </c>
    </row>
    <row r="239" spans="1:2" x14ac:dyDescent="0.25">
      <c r="A239" t="s">
        <v>736</v>
      </c>
      <c r="B239">
        <v>910.22</v>
      </c>
    </row>
    <row r="240" spans="1:2" x14ac:dyDescent="0.25">
      <c r="A240" t="s">
        <v>737</v>
      </c>
      <c r="B240">
        <v>337.3</v>
      </c>
    </row>
    <row r="241" spans="1:2" x14ac:dyDescent="0.25">
      <c r="A241" t="s">
        <v>738</v>
      </c>
      <c r="B241">
        <v>1106.3499999999999</v>
      </c>
    </row>
    <row r="242" spans="1:2" x14ac:dyDescent="0.25">
      <c r="A242" t="s">
        <v>739</v>
      </c>
      <c r="B242">
        <v>398.3</v>
      </c>
    </row>
    <row r="243" spans="1:2" x14ac:dyDescent="0.25">
      <c r="A243" t="s">
        <v>740</v>
      </c>
      <c r="B243">
        <v>639.61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Standard Line Sets</vt:lpstr>
      <vt:lpstr>Coated Line Sets</vt:lpstr>
      <vt:lpstr>Ductless Mini Splits</vt:lpstr>
      <vt:lpstr>Coated Ductless Mini Splits</vt:lpstr>
      <vt:lpstr>Coated Single Lines</vt:lpstr>
      <vt:lpstr>Prices</vt:lpstr>
      <vt:lpstr>'Coated Ductless Mini Splits'!Print_Area</vt:lpstr>
      <vt:lpstr>'Coated Single Lines'!Print_Area</vt:lpstr>
      <vt:lpstr>'Ductless Mini Splits'!Print_Area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2022-01-14T20:47:56Z</dcterms:modified>
</cp:coreProperties>
</file>